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Расшифровка по питанию" sheetId="1" r:id="rId1"/>
    <sheet name="ДЕТИ" sheetId="2" r:id="rId2"/>
  </sheets>
  <definedNames/>
  <calcPr fullCalcOnLoad="1" fullPrecision="0"/>
</workbook>
</file>

<file path=xl/sharedStrings.xml><?xml version="1.0" encoding="utf-8"?>
<sst xmlns="http://schemas.openxmlformats.org/spreadsheetml/2006/main" count="161" uniqueCount="156">
  <si>
    <t>ВСЕГО</t>
  </si>
  <si>
    <t>в том числе</t>
  </si>
  <si>
    <t>Показатели</t>
  </si>
  <si>
    <t>Количество  детей</t>
  </si>
  <si>
    <t xml:space="preserve"> Среднее кол-во дней  питания в год</t>
  </si>
  <si>
    <t>Численность (чел)</t>
  </si>
  <si>
    <t>в том числе дети с 50% льготой по родительской плате</t>
  </si>
  <si>
    <t>За счет бюджета питание детей   с 50% льготой по родительской плате КОСГУ 340 Доп.ЭК 001 Доп.КР 330</t>
  </si>
  <si>
    <t>1гр.</t>
  </si>
  <si>
    <t>3</t>
  </si>
  <si>
    <t>2гр</t>
  </si>
  <si>
    <t>5гр</t>
  </si>
  <si>
    <t>6гр=(2гр*5гр)</t>
  </si>
  <si>
    <t>7гр</t>
  </si>
  <si>
    <t>Кол-во детей дошкольного возраста всего:</t>
  </si>
  <si>
    <t>всего:</t>
  </si>
  <si>
    <t>ИТОГО:</t>
  </si>
  <si>
    <t>Заведующий</t>
  </si>
  <si>
    <t>Учреждение____________________________________________________</t>
  </si>
  <si>
    <t xml:space="preserve">в том числе </t>
  </si>
  <si>
    <t>Кассовое исполнение 2007 г.</t>
  </si>
  <si>
    <t>Кол-во детодней / человекодней питания</t>
  </si>
  <si>
    <t xml:space="preserve">ВНЕБЮДЖЕТ </t>
  </si>
  <si>
    <t>БЮДЖЕТ</t>
  </si>
  <si>
    <t>в том числе дети 100% льготой по родительской плате (санаторные учреждения ) дети  -сироты и дети оставшееся без попечения родителей ,кол-во детей -инвалидов</t>
  </si>
  <si>
    <t>За счет  средств бюджета из расчета 8,15 ясли,9,9 сад на 1 ребенка  в день КОСГУ 340 Доп.ЭК.000 Доп.КР 330 тыс. руб</t>
  </si>
  <si>
    <t>За счет бюджета питание детей   с 100% льготой по родительской плате КОСГУ 340 Доп.ЭК 002 Доп.КР 330</t>
  </si>
  <si>
    <t>2</t>
  </si>
  <si>
    <t>3гр.</t>
  </si>
  <si>
    <t>4гр</t>
  </si>
  <si>
    <t>5гр(А)</t>
  </si>
  <si>
    <t>8гр</t>
  </si>
  <si>
    <t>9гр(6гр*7гр)/1000</t>
  </si>
  <si>
    <t>10гр(9гр-11гр-13гр-14гр)</t>
  </si>
  <si>
    <t>11гр=(6гр*8гр)/1000</t>
  </si>
  <si>
    <t>13гр(3гр*8мес.*стоимость по род. Пл 50%)/1000</t>
  </si>
  <si>
    <t>14гр.(4 гр.*8 мес*стоимость)</t>
  </si>
  <si>
    <t>ясли</t>
  </si>
  <si>
    <t>сад</t>
  </si>
  <si>
    <t>питание низкооплачиваемых сотрудников</t>
  </si>
  <si>
    <t>гл. бухгалтер</t>
  </si>
  <si>
    <t>Наименование Учреждения</t>
  </si>
  <si>
    <t>Количество детей  в учреждении</t>
  </si>
  <si>
    <t>Категории детей освобождённые от родительской платы (100% льготой)</t>
  </si>
  <si>
    <t>Категории детей пользующиеся льготой 50% от родительской платы (50% льготой)</t>
  </si>
  <si>
    <t>Дети-инвалиды</t>
  </si>
  <si>
    <t>Дети-сироты и дети, оставшиеся без попечения родителей</t>
  </si>
  <si>
    <t>Дети с туберкулёзной интоксикацией и и детей с ограниченными  возможностями здоровья (нарушение  опорно - двигательного аппарата</t>
  </si>
  <si>
    <t>всего</t>
  </si>
  <si>
    <t>Дети из многодетных семей, имеющих трех и более несовершеннолетних детей</t>
  </si>
  <si>
    <t>Дети, у которых один из родителей является работником муниципального дошкольного учреждения</t>
  </si>
  <si>
    <t xml:space="preserve"> в том числе</t>
  </si>
  <si>
    <t>всего детей</t>
  </si>
  <si>
    <t xml:space="preserve">ясли </t>
  </si>
  <si>
    <t>6(3+4+5)</t>
  </si>
  <si>
    <t>Приложение №1</t>
  </si>
  <si>
    <t xml:space="preserve">РАСШИФРОВКА  </t>
  </si>
  <si>
    <t>Расшифровка к нормативным затратам на оказание муниципальной услуги ( Питание детей в МБДОУ и дошкольных отделениях при школах) 2016 г.</t>
  </si>
  <si>
    <t>всего расходов на 2016 год тыс. руб.</t>
  </si>
  <si>
    <t>Стоимость одного детодня /человекодня на 2016 год (в действующих ценах 2015 г)</t>
  </si>
  <si>
    <t xml:space="preserve"> родительская плата на 2016 год</t>
  </si>
  <si>
    <t>Дети, у которых один из родителей инвалид I или II группы</t>
  </si>
  <si>
    <t>11(9+10+11)</t>
  </si>
  <si>
    <t>Количество низкооплачиваемых  сотрудников поанируемое на 2016 год</t>
  </si>
  <si>
    <t>Планируемое кол-во   детей на 2016 год.\</t>
  </si>
  <si>
    <t>Стоимость одного детодня  за счёт бюджетных средств на 2016 год</t>
  </si>
  <si>
    <t>Информация о количестве детей, пользующихся льготой по родительской плате за содержание детей на 2016 г</t>
  </si>
  <si>
    <t>92,83/115</t>
  </si>
  <si>
    <t>ЯСЛИ</t>
  </si>
  <si>
    <t>САД</t>
  </si>
  <si>
    <t>д/у 1</t>
  </si>
  <si>
    <t>д/у 2</t>
  </si>
  <si>
    <t>д/у 3</t>
  </si>
  <si>
    <t>д/у 4</t>
  </si>
  <si>
    <t>д/у 5</t>
  </si>
  <si>
    <t>д/у 7</t>
  </si>
  <si>
    <t>д/у 8</t>
  </si>
  <si>
    <t>д/у 9</t>
  </si>
  <si>
    <t>д/у 12</t>
  </si>
  <si>
    <t>д/у 14</t>
  </si>
  <si>
    <t>д/у 15</t>
  </si>
  <si>
    <t>д/у 16</t>
  </si>
  <si>
    <t>д/у 18</t>
  </si>
  <si>
    <t>д/у 19</t>
  </si>
  <si>
    <t>д/у 24</t>
  </si>
  <si>
    <t>д/у 25</t>
  </si>
  <si>
    <t>д/у 26</t>
  </si>
  <si>
    <t>д/у 27</t>
  </si>
  <si>
    <t>д/у 29</t>
  </si>
  <si>
    <t>д/у 31</t>
  </si>
  <si>
    <t>д/у 32</t>
  </si>
  <si>
    <t>д/у 33</t>
  </si>
  <si>
    <t>д/у 34</t>
  </si>
  <si>
    <t>д/у 35</t>
  </si>
  <si>
    <t>д/у 36</t>
  </si>
  <si>
    <t>д/у 37</t>
  </si>
  <si>
    <t>д/у 38</t>
  </si>
  <si>
    <t>д/у 43</t>
  </si>
  <si>
    <t>д/у 44</t>
  </si>
  <si>
    <t>д/у 45</t>
  </si>
  <si>
    <t>д/у 46</t>
  </si>
  <si>
    <t>д/у 48</t>
  </si>
  <si>
    <t>д/у 49</t>
  </si>
  <si>
    <t>д/у 50</t>
  </si>
  <si>
    <t>д/у 53</t>
  </si>
  <si>
    <t>д/у 54</t>
  </si>
  <si>
    <t>д/у 55</t>
  </si>
  <si>
    <t>д/у 57</t>
  </si>
  <si>
    <t>д/у 58</t>
  </si>
  <si>
    <t>д/у 63</t>
  </si>
  <si>
    <t>д/у 65</t>
  </si>
  <si>
    <t>д/у 67</t>
  </si>
  <si>
    <t>д/у 70</t>
  </si>
  <si>
    <t>д/у 71</t>
  </si>
  <si>
    <t>д/у 72</t>
  </si>
  <si>
    <t>д/у 73</t>
  </si>
  <si>
    <t>д/у 74</t>
  </si>
  <si>
    <t>д/у 75</t>
  </si>
  <si>
    <t>д/у 76</t>
  </si>
  <si>
    <t>д/у 81</t>
  </si>
  <si>
    <t>д/у 82</t>
  </si>
  <si>
    <t>д/у 85</t>
  </si>
  <si>
    <t>д/у 86</t>
  </si>
  <si>
    <t>д/у 87</t>
  </si>
  <si>
    <t>д/у 90</t>
  </si>
  <si>
    <t>д/у 92</t>
  </si>
  <si>
    <t>д/у 93</t>
  </si>
  <si>
    <t>д/у 94</t>
  </si>
  <si>
    <t>д/у 96</t>
  </si>
  <si>
    <t>д/у 101</t>
  </si>
  <si>
    <t>д/у 103</t>
  </si>
  <si>
    <t>д/у 105</t>
  </si>
  <si>
    <t>д/у 106</t>
  </si>
  <si>
    <t>д/у 107</t>
  </si>
  <si>
    <t>д/у 108</t>
  </si>
  <si>
    <t>д/у 110</t>
  </si>
  <si>
    <t>д/у 111</t>
  </si>
  <si>
    <t>д/у 112</t>
  </si>
  <si>
    <t>д/у 114</t>
  </si>
  <si>
    <t>д/у 115</t>
  </si>
  <si>
    <t>д/у 116</t>
  </si>
  <si>
    <t>д/у 117</t>
  </si>
  <si>
    <t>ИТОГО сады</t>
  </si>
  <si>
    <t>Гимназия 1</t>
  </si>
  <si>
    <t>Гимназия 8</t>
  </si>
  <si>
    <t>НШДС</t>
  </si>
  <si>
    <t>СОШ 4</t>
  </si>
  <si>
    <t>СОШ 11</t>
  </si>
  <si>
    <t>СОШ 16</t>
  </si>
  <si>
    <t>СОШ 40</t>
  </si>
  <si>
    <t>ССОШ</t>
  </si>
  <si>
    <t>ИТОГО школы</t>
  </si>
  <si>
    <t>Ночные группы</t>
  </si>
  <si>
    <t>МБДОУ № 9</t>
  </si>
  <si>
    <t>МБДОУ №72</t>
  </si>
  <si>
    <t>МБДОУ №81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</si>
</sst>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_ ;[Red]\-#,##0.0\ "/>
    <numFmt numFmtId="183" formatCode="#,##0_ ;[Red]\-#,##0\ 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%"/>
    <numFmt numFmtId="190" formatCode="0.0000000000"/>
    <numFmt numFmtId="191" formatCode="0.00000000000"/>
    <numFmt numFmtId="192" formatCode="0.000000000"/>
    <numFmt numFmtId="193" formatCode="0.00000000"/>
    <numFmt numFmtId="194" formatCode="#,##0\ &quot;сўм&quot;;\-#,##0\ &quot;сўм&quot;"/>
    <numFmt numFmtId="195" formatCode="#,##0\ &quot;сўм&quot;;[Red]\-#,##0\ &quot;сўм&quot;"/>
    <numFmt numFmtId="196" formatCode="#,##0.00\ &quot;сўм&quot;;\-#,##0.00\ &quot;сўм&quot;"/>
    <numFmt numFmtId="197" formatCode="#,##0.00\ &quot;сўм&quot;;[Red]\-#,##0.00\ &quot;сўм&quot;"/>
    <numFmt numFmtId="198" formatCode="_-* #,##0\ &quot;сўм&quot;_-;\-* #,##0\ &quot;сўм&quot;_-;_-* &quot;-&quot;\ &quot;сўм&quot;_-;_-@_-"/>
    <numFmt numFmtId="199" formatCode="_-* #,##0\ _с_ў_м_-;\-* #,##0\ _с_ў_м_-;_-* &quot;-&quot;\ _с_ў_м_-;_-@_-"/>
    <numFmt numFmtId="200" formatCode="_-* #,##0.00\ &quot;сўм&quot;_-;\-* #,##0.00\ &quot;сўм&quot;_-;_-* &quot;-&quot;??\ &quot;сўм&quot;_-;_-@_-"/>
    <numFmt numFmtId="201" formatCode="_-* #,##0.00\ _с_ў_м_-;\-* #,##0.00\ _с_ў_м_-;_-* &quot;-&quot;??\ _с_ў_м_-;_-@_-"/>
    <numFmt numFmtId="202" formatCode="0;\-0;;"/>
    <numFmt numFmtId="203" formatCode="0.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0"/>
    <numFmt numFmtId="209" formatCode="#,##0.00000"/>
    <numFmt numFmtId="210" formatCode="0.000%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 CYR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2"/>
      <name val="Times New Roman CYR"/>
      <family val="1"/>
    </font>
    <font>
      <b/>
      <u val="single"/>
      <sz val="11"/>
      <name val="Times New Roman Cyr"/>
      <family val="1"/>
    </font>
    <font>
      <sz val="10"/>
      <color indexed="10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sz val="20"/>
      <color indexed="10"/>
      <name val="Arial"/>
      <family val="2"/>
    </font>
    <font>
      <sz val="11"/>
      <color indexed="10"/>
      <name val="Arial"/>
      <family val="2"/>
    </font>
    <font>
      <sz val="2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49" fontId="26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8" fillId="0" borderId="0" xfId="0" applyFont="1" applyAlignment="1">
      <alignment/>
    </xf>
    <xf numFmtId="49" fontId="18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24" borderId="15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25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21" xfId="0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1" fillId="0" borderId="12" xfId="0" applyFont="1" applyBorder="1" applyAlignment="1">
      <alignment/>
    </xf>
    <xf numFmtId="0" fontId="21" fillId="25" borderId="12" xfId="0" applyFont="1" applyFill="1" applyBorder="1" applyAlignment="1">
      <alignment/>
    </xf>
    <xf numFmtId="0" fontId="0" fillId="24" borderId="12" xfId="0" applyFill="1" applyBorder="1" applyAlignment="1">
      <alignment horizontal="center"/>
    </xf>
    <xf numFmtId="0" fontId="0" fillId="25" borderId="12" xfId="0" applyFill="1" applyBorder="1" applyAlignment="1">
      <alignment/>
    </xf>
    <xf numFmtId="0" fontId="0" fillId="25" borderId="0" xfId="0" applyFill="1" applyAlignment="1">
      <alignment/>
    </xf>
    <xf numFmtId="0" fontId="35" fillId="25" borderId="12" xfId="0" applyFont="1" applyFill="1" applyBorder="1" applyAlignment="1">
      <alignment/>
    </xf>
    <xf numFmtId="1" fontId="35" fillId="25" borderId="12" xfId="0" applyNumberFormat="1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1" fontId="35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5" fillId="0" borderId="0" xfId="0" applyFont="1" applyFill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18" fillId="0" borderId="26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27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horizontal="center" vertical="center" wrapText="1"/>
    </xf>
    <xf numFmtId="49" fontId="18" fillId="0" borderId="3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49" fontId="27" fillId="0" borderId="0" xfId="0" applyNumberFormat="1" applyFont="1" applyBorder="1" applyAlignment="1">
      <alignment horizontal="left" vertical="center" wrapText="1"/>
    </xf>
    <xf numFmtId="49" fontId="24" fillId="0" borderId="26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9" fontId="19" fillId="0" borderId="31" xfId="0" applyNumberFormat="1" applyFont="1" applyFill="1" applyBorder="1" applyAlignment="1">
      <alignment horizontal="center" vertical="center" wrapText="1"/>
    </xf>
    <xf numFmtId="49" fontId="19" fillId="0" borderId="32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29" fillId="25" borderId="12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26" borderId="12" xfId="0" applyFill="1" applyBorder="1" applyAlignment="1">
      <alignment/>
    </xf>
    <xf numFmtId="0" fontId="0" fillId="26" borderId="12" xfId="0" applyFill="1" applyBorder="1" applyAlignment="1">
      <alignment horizontal="center"/>
    </xf>
    <xf numFmtId="0" fontId="0" fillId="26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tabSelected="1" zoomScale="80" zoomScaleNormal="80" zoomScalePageLayoutView="0" workbookViewId="0" topLeftCell="A1">
      <selection activeCell="L13" sqref="L13"/>
    </sheetView>
  </sheetViews>
  <sheetFormatPr defaultColWidth="9.00390625" defaultRowHeight="12.75"/>
  <cols>
    <col min="1" max="1" width="22.75390625" style="0" customWidth="1"/>
    <col min="2" max="3" width="8.875" style="0" hidden="1" customWidth="1"/>
    <col min="4" max="4" width="10.875" style="0" customWidth="1"/>
    <col min="5" max="5" width="16.875" style="0" customWidth="1"/>
    <col min="6" max="6" width="21.75390625" style="0" customWidth="1"/>
    <col min="7" max="7" width="13.75390625" style="0" customWidth="1"/>
    <col min="8" max="8" width="12.375" style="0" customWidth="1"/>
    <col min="9" max="9" width="15.625" style="0" customWidth="1"/>
    <col min="10" max="10" width="13.875" style="0" customWidth="1"/>
    <col min="11" max="12" width="11.125" style="0" customWidth="1"/>
    <col min="13" max="13" width="17.375" style="0" customWidth="1"/>
    <col min="14" max="14" width="16.75390625" style="0" customWidth="1"/>
    <col min="15" max="15" width="16.625" style="0" customWidth="1"/>
    <col min="16" max="16" width="19.125" style="0" customWidth="1"/>
  </cols>
  <sheetData>
    <row r="2" spans="1:12" ht="25.5">
      <c r="A2" s="1"/>
      <c r="D2" s="2" t="s">
        <v>56</v>
      </c>
      <c r="E2" s="3"/>
      <c r="F2" s="3"/>
      <c r="G2" s="3"/>
      <c r="H2" s="3"/>
      <c r="I2" s="3"/>
      <c r="J2" s="3"/>
      <c r="K2" s="3"/>
      <c r="L2" s="3"/>
    </row>
    <row r="3" spans="1:15" ht="30.75" customHeight="1">
      <c r="A3" s="65" t="s">
        <v>57</v>
      </c>
      <c r="B3" s="65"/>
      <c r="C3" s="65"/>
      <c r="D3" s="65"/>
      <c r="E3" s="65"/>
      <c r="F3" s="65"/>
      <c r="G3" s="65"/>
      <c r="H3" s="65"/>
      <c r="I3" s="65"/>
      <c r="J3" s="4"/>
      <c r="K3" s="4"/>
      <c r="L3" s="4"/>
      <c r="M3" s="4"/>
      <c r="N3" s="4"/>
      <c r="O3" s="5"/>
    </row>
    <row r="4" spans="1:8" s="6" customFormat="1" ht="27" customHeight="1">
      <c r="A4" s="66" t="s">
        <v>18</v>
      </c>
      <c r="B4" s="66"/>
      <c r="C4" s="66"/>
      <c r="D4" s="66"/>
      <c r="E4" s="66"/>
      <c r="F4" s="66"/>
      <c r="G4" s="66"/>
      <c r="H4" s="66"/>
    </row>
    <row r="5" ht="13.5" thickBot="1"/>
    <row r="6" spans="12:16" ht="13.5" thickBot="1">
      <c r="L6" s="67" t="s">
        <v>58</v>
      </c>
      <c r="M6" s="54" t="s">
        <v>19</v>
      </c>
      <c r="N6" s="54"/>
      <c r="O6" s="54"/>
      <c r="P6" s="55"/>
    </row>
    <row r="7" spans="1:16" ht="12.75" customHeight="1">
      <c r="A7" s="56" t="s">
        <v>2</v>
      </c>
      <c r="B7" s="58" t="s">
        <v>20</v>
      </c>
      <c r="C7" s="61" t="s">
        <v>3</v>
      </c>
      <c r="D7" s="62"/>
      <c r="E7" s="62"/>
      <c r="F7" s="7"/>
      <c r="G7" s="56" t="s">
        <v>63</v>
      </c>
      <c r="H7" s="56" t="s">
        <v>4</v>
      </c>
      <c r="I7" s="56" t="s">
        <v>21</v>
      </c>
      <c r="J7" s="73" t="s">
        <v>59</v>
      </c>
      <c r="K7" s="73" t="s">
        <v>65</v>
      </c>
      <c r="L7" s="68"/>
      <c r="M7" s="8" t="s">
        <v>22</v>
      </c>
      <c r="N7" s="75" t="s">
        <v>23</v>
      </c>
      <c r="O7" s="76"/>
      <c r="P7" s="77"/>
    </row>
    <row r="8" spans="1:16" ht="15" customHeight="1">
      <c r="A8" s="57"/>
      <c r="B8" s="59"/>
      <c r="C8" s="63" t="s">
        <v>5</v>
      </c>
      <c r="D8" s="63" t="s">
        <v>64</v>
      </c>
      <c r="E8" s="78" t="s">
        <v>6</v>
      </c>
      <c r="F8" s="78" t="s">
        <v>24</v>
      </c>
      <c r="G8" s="57"/>
      <c r="H8" s="57"/>
      <c r="I8" s="57"/>
      <c r="J8" s="74"/>
      <c r="K8" s="74"/>
      <c r="L8" s="68"/>
      <c r="M8" s="79" t="s">
        <v>60</v>
      </c>
      <c r="N8" s="69" t="s">
        <v>25</v>
      </c>
      <c r="O8" s="69" t="s">
        <v>7</v>
      </c>
      <c r="P8" s="71" t="s">
        <v>26</v>
      </c>
    </row>
    <row r="9" spans="1:16" ht="103.5" customHeight="1">
      <c r="A9" s="57"/>
      <c r="B9" s="60"/>
      <c r="C9" s="64"/>
      <c r="D9" s="64"/>
      <c r="E9" s="78"/>
      <c r="F9" s="78"/>
      <c r="G9" s="57"/>
      <c r="H9" s="57"/>
      <c r="I9" s="57"/>
      <c r="J9" s="74"/>
      <c r="K9" s="74"/>
      <c r="L9" s="68"/>
      <c r="M9" s="80"/>
      <c r="N9" s="70"/>
      <c r="O9" s="70"/>
      <c r="P9" s="72"/>
    </row>
    <row r="10" spans="1:16" ht="41.25" customHeight="1">
      <c r="A10" s="10" t="s">
        <v>8</v>
      </c>
      <c r="B10" s="13" t="s">
        <v>27</v>
      </c>
      <c r="C10" s="11" t="s">
        <v>9</v>
      </c>
      <c r="D10" s="13" t="s">
        <v>10</v>
      </c>
      <c r="E10" s="10" t="s">
        <v>28</v>
      </c>
      <c r="F10" s="13" t="s">
        <v>29</v>
      </c>
      <c r="G10" s="14" t="s">
        <v>30</v>
      </c>
      <c r="H10" s="14" t="s">
        <v>11</v>
      </c>
      <c r="I10" s="10" t="s">
        <v>12</v>
      </c>
      <c r="J10" s="12" t="s">
        <v>13</v>
      </c>
      <c r="K10" s="12" t="s">
        <v>31</v>
      </c>
      <c r="L10" s="15" t="s">
        <v>32</v>
      </c>
      <c r="M10" s="12" t="s">
        <v>33</v>
      </c>
      <c r="N10" s="12" t="s">
        <v>34</v>
      </c>
      <c r="O10" s="13" t="s">
        <v>35</v>
      </c>
      <c r="P10" s="16" t="s">
        <v>36</v>
      </c>
    </row>
    <row r="11" spans="1:16" ht="52.5" customHeight="1">
      <c r="A11" s="17" t="s">
        <v>14</v>
      </c>
      <c r="B11" s="18"/>
      <c r="C11" s="18"/>
      <c r="D11" s="19">
        <f>D12+D13</f>
        <v>192</v>
      </c>
      <c r="E11" s="20">
        <f>E12+E13</f>
        <v>25</v>
      </c>
      <c r="F11" s="20">
        <f>F12+F13</f>
        <v>47</v>
      </c>
      <c r="G11" s="20"/>
      <c r="H11" s="20">
        <v>160</v>
      </c>
      <c r="I11" s="20">
        <f>D11*H11</f>
        <v>30720</v>
      </c>
      <c r="J11" s="21" t="s">
        <v>67</v>
      </c>
      <c r="K11" s="22">
        <v>0</v>
      </c>
      <c r="L11" s="23">
        <f>L12+L13</f>
        <v>3444</v>
      </c>
      <c r="M11" s="24">
        <f>M12+M13</f>
        <v>2359</v>
      </c>
      <c r="N11" s="20">
        <f>N12+N13</f>
        <v>0</v>
      </c>
      <c r="O11" s="26">
        <f>O12+O13</f>
        <v>228</v>
      </c>
      <c r="P11" s="27">
        <f>P12+P13</f>
        <v>857</v>
      </c>
    </row>
    <row r="12" spans="1:16" ht="52.5" customHeight="1">
      <c r="A12" s="17" t="s">
        <v>37</v>
      </c>
      <c r="B12" s="18"/>
      <c r="C12" s="18"/>
      <c r="D12" s="19">
        <v>25</v>
      </c>
      <c r="E12" s="20">
        <v>0</v>
      </c>
      <c r="F12" s="20">
        <v>0</v>
      </c>
      <c r="G12" s="20"/>
      <c r="H12" s="20">
        <v>160</v>
      </c>
      <c r="I12" s="20">
        <f>D12*H12</f>
        <v>4000</v>
      </c>
      <c r="J12" s="21">
        <v>92.83</v>
      </c>
      <c r="K12" s="22">
        <v>0</v>
      </c>
      <c r="L12" s="23">
        <f>I12*J12/1000</f>
        <v>371</v>
      </c>
      <c r="M12" s="24">
        <f>L12-N12-O12-P12</f>
        <v>371</v>
      </c>
      <c r="N12" s="26">
        <f>I12*K12/1000</f>
        <v>0</v>
      </c>
      <c r="O12" s="26">
        <f>(E12*7.7*955)/1000</f>
        <v>0</v>
      </c>
      <c r="P12" s="27">
        <f>(F12*7.7*1910)/1000</f>
        <v>0</v>
      </c>
    </row>
    <row r="13" spans="1:16" ht="52.5" customHeight="1">
      <c r="A13" s="17" t="s">
        <v>38</v>
      </c>
      <c r="B13" s="18"/>
      <c r="C13" s="18"/>
      <c r="D13" s="19">
        <v>167</v>
      </c>
      <c r="E13" s="20">
        <v>25</v>
      </c>
      <c r="F13" s="20">
        <v>47</v>
      </c>
      <c r="G13" s="20"/>
      <c r="H13" s="20">
        <v>160</v>
      </c>
      <c r="I13" s="20">
        <f>D13*H13</f>
        <v>26720</v>
      </c>
      <c r="J13" s="21">
        <v>115</v>
      </c>
      <c r="K13" s="22">
        <v>0</v>
      </c>
      <c r="L13" s="23">
        <f>I13*J13/1000</f>
        <v>3073</v>
      </c>
      <c r="M13" s="24">
        <f>L13-N13-O13-P13</f>
        <v>1988</v>
      </c>
      <c r="N13" s="26">
        <f>I13*K13/1000</f>
        <v>0</v>
      </c>
      <c r="O13" s="26">
        <f>(E13*7.7*1184)/1000</f>
        <v>228</v>
      </c>
      <c r="P13" s="27">
        <f>(F13*7.7*2367)/1000</f>
        <v>857</v>
      </c>
    </row>
    <row r="14" spans="1:16" ht="58.5" customHeight="1">
      <c r="A14" s="9" t="s">
        <v>39</v>
      </c>
      <c r="B14" s="18"/>
      <c r="C14" s="18"/>
      <c r="D14" s="20"/>
      <c r="E14" s="20"/>
      <c r="F14" s="20"/>
      <c r="G14" s="19">
        <v>22</v>
      </c>
      <c r="H14" s="20">
        <v>165</v>
      </c>
      <c r="I14" s="20">
        <f>G14*H14</f>
        <v>3630</v>
      </c>
      <c r="J14" s="20">
        <v>32</v>
      </c>
      <c r="K14" s="28">
        <v>0</v>
      </c>
      <c r="L14" s="23">
        <f>I14*J14/1000</f>
        <v>116</v>
      </c>
      <c r="M14" s="29">
        <v>0</v>
      </c>
      <c r="N14" s="20">
        <v>0</v>
      </c>
      <c r="O14" s="20">
        <v>0</v>
      </c>
      <c r="P14" s="25">
        <v>0</v>
      </c>
    </row>
    <row r="15" spans="1:16" ht="25.5" customHeight="1" thickBot="1">
      <c r="A15" s="8" t="s">
        <v>15</v>
      </c>
      <c r="B15" s="18"/>
      <c r="C15" s="18"/>
      <c r="D15" s="20">
        <f>D14+D11</f>
        <v>192</v>
      </c>
      <c r="E15" s="20">
        <f>E14+E11</f>
        <v>25</v>
      </c>
      <c r="F15" s="20">
        <f>F14+F11</f>
        <v>47</v>
      </c>
      <c r="G15" s="20">
        <f>G14+G11</f>
        <v>22</v>
      </c>
      <c r="H15" s="20"/>
      <c r="I15" s="20">
        <f>I14+I11</f>
        <v>34350</v>
      </c>
      <c r="J15" s="20"/>
      <c r="K15" s="28"/>
      <c r="L15" s="30">
        <f>L14+L11</f>
        <v>3560</v>
      </c>
      <c r="M15" s="31">
        <f>M14+M11</f>
        <v>2359</v>
      </c>
      <c r="N15" s="32">
        <f>N14+N11</f>
        <v>0</v>
      </c>
      <c r="O15" s="32">
        <f>O14+O11</f>
        <v>228</v>
      </c>
      <c r="P15" s="33">
        <f>P14+P11</f>
        <v>857</v>
      </c>
    </row>
    <row r="18" ht="15.75">
      <c r="A18" s="34" t="s">
        <v>17</v>
      </c>
    </row>
    <row r="19" ht="15.75">
      <c r="A19" s="34"/>
    </row>
    <row r="20" ht="15.75">
      <c r="A20" s="34" t="s">
        <v>40</v>
      </c>
    </row>
  </sheetData>
  <sheetProtection/>
  <mergeCells count="21">
    <mergeCell ref="M8:M9"/>
    <mergeCell ref="A3:I3"/>
    <mergeCell ref="A4:H4"/>
    <mergeCell ref="L6:L9"/>
    <mergeCell ref="N8:N9"/>
    <mergeCell ref="C8:C9"/>
    <mergeCell ref="P8:P9"/>
    <mergeCell ref="J7:J9"/>
    <mergeCell ref="K7:K9"/>
    <mergeCell ref="N7:P7"/>
    <mergeCell ref="O8:O9"/>
    <mergeCell ref="M6:P6"/>
    <mergeCell ref="A7:A9"/>
    <mergeCell ref="B7:B9"/>
    <mergeCell ref="C7:E7"/>
    <mergeCell ref="G7:G9"/>
    <mergeCell ref="I7:I9"/>
    <mergeCell ref="D8:D9"/>
    <mergeCell ref="H7:H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1">
      <pane xSplit="1" ySplit="9" topLeftCell="B8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5" sqref="A5:A8"/>
    </sheetView>
  </sheetViews>
  <sheetFormatPr defaultColWidth="9.00390625" defaultRowHeight="12.75"/>
  <cols>
    <col min="1" max="1" width="13.375" style="36" customWidth="1"/>
    <col min="2" max="2" width="8.625" style="36" customWidth="1"/>
    <col min="3" max="3" width="6.75390625" style="36" customWidth="1"/>
    <col min="4" max="4" width="6.00390625" style="36" customWidth="1"/>
    <col min="5" max="5" width="8.875" style="0" hidden="1" customWidth="1"/>
    <col min="6" max="6" width="18.25390625" style="0" hidden="1" customWidth="1"/>
    <col min="7" max="7" width="18.875" style="0" hidden="1" customWidth="1"/>
    <col min="8" max="9" width="7.875" style="0" customWidth="1"/>
    <col min="10" max="10" width="15.75390625" style="0" customWidth="1"/>
    <col min="11" max="11" width="20.625" style="0" hidden="1" customWidth="1"/>
    <col min="12" max="12" width="22.75390625" style="0" hidden="1" customWidth="1"/>
    <col min="13" max="13" width="15.125" style="0" hidden="1" customWidth="1"/>
    <col min="14" max="14" width="8.875" style="0" customWidth="1"/>
    <col min="15" max="15" width="7.125" style="0" customWidth="1"/>
    <col min="16" max="16" width="19.875" style="0" customWidth="1"/>
  </cols>
  <sheetData>
    <row r="1" ht="12.75">
      <c r="L1" t="s">
        <v>55</v>
      </c>
    </row>
    <row r="2" spans="1:4" ht="12.75">
      <c r="A2" s="35" t="s">
        <v>66</v>
      </c>
      <c r="B2" s="35"/>
      <c r="C2" s="35"/>
      <c r="D2" s="35"/>
    </row>
    <row r="5" spans="1:16" ht="15" customHeight="1">
      <c r="A5" s="86" t="s">
        <v>41</v>
      </c>
      <c r="B5" s="88" t="s">
        <v>42</v>
      </c>
      <c r="C5" s="88" t="s">
        <v>68</v>
      </c>
      <c r="D5" s="88" t="s">
        <v>69</v>
      </c>
      <c r="E5" s="75" t="s">
        <v>1</v>
      </c>
      <c r="F5" s="75"/>
      <c r="G5" s="75"/>
      <c r="H5" s="75"/>
      <c r="I5" s="75"/>
      <c r="J5" s="75"/>
      <c r="K5" s="90"/>
      <c r="L5" s="90"/>
      <c r="M5" s="90"/>
      <c r="N5" s="91"/>
      <c r="O5" s="91"/>
      <c r="P5" s="91"/>
    </row>
    <row r="6" spans="1:16" ht="39.75" customHeight="1">
      <c r="A6" s="86"/>
      <c r="B6" s="88"/>
      <c r="C6" s="88"/>
      <c r="D6" s="88"/>
      <c r="E6" s="81" t="s">
        <v>43</v>
      </c>
      <c r="F6" s="82"/>
      <c r="G6" s="82"/>
      <c r="H6" s="82"/>
      <c r="I6" s="82"/>
      <c r="J6" s="83"/>
      <c r="K6" s="75" t="s">
        <v>44</v>
      </c>
      <c r="L6" s="75"/>
      <c r="M6" s="75"/>
      <c r="N6" s="76"/>
      <c r="O6" s="76"/>
      <c r="P6" s="76"/>
    </row>
    <row r="7" spans="1:16" ht="12.75" customHeight="1">
      <c r="A7" s="86"/>
      <c r="B7" s="88"/>
      <c r="C7" s="88"/>
      <c r="D7" s="88"/>
      <c r="E7" s="75" t="s">
        <v>45</v>
      </c>
      <c r="F7" s="75" t="s">
        <v>46</v>
      </c>
      <c r="G7" s="75" t="s">
        <v>47</v>
      </c>
      <c r="H7" s="75" t="s">
        <v>48</v>
      </c>
      <c r="I7" s="84" t="s">
        <v>1</v>
      </c>
      <c r="J7" s="85"/>
      <c r="K7" s="75" t="s">
        <v>49</v>
      </c>
      <c r="L7" s="75" t="s">
        <v>50</v>
      </c>
      <c r="M7" s="75" t="s">
        <v>61</v>
      </c>
      <c r="N7" s="92" t="s">
        <v>48</v>
      </c>
      <c r="O7" s="75" t="s">
        <v>51</v>
      </c>
      <c r="P7" s="75"/>
    </row>
    <row r="8" spans="1:16" ht="58.5" customHeight="1">
      <c r="A8" s="87"/>
      <c r="B8" s="89" t="s">
        <v>52</v>
      </c>
      <c r="C8" s="89"/>
      <c r="D8" s="89"/>
      <c r="E8" s="75"/>
      <c r="F8" s="75"/>
      <c r="G8" s="75"/>
      <c r="H8" s="75"/>
      <c r="I8" s="37" t="s">
        <v>53</v>
      </c>
      <c r="J8" s="37" t="s">
        <v>38</v>
      </c>
      <c r="K8" s="75"/>
      <c r="L8" s="75"/>
      <c r="M8" s="75"/>
      <c r="N8" s="91"/>
      <c r="O8" s="9" t="s">
        <v>53</v>
      </c>
      <c r="P8" s="9" t="s">
        <v>38</v>
      </c>
    </row>
    <row r="9" spans="1:16" ht="12.75">
      <c r="A9" s="38">
        <v>1</v>
      </c>
      <c r="B9" s="38">
        <v>2</v>
      </c>
      <c r="C9" s="38"/>
      <c r="D9" s="38"/>
      <c r="E9" s="39">
        <v>3</v>
      </c>
      <c r="F9" s="38">
        <v>4</v>
      </c>
      <c r="G9" s="38">
        <v>5</v>
      </c>
      <c r="H9" s="38" t="s">
        <v>54</v>
      </c>
      <c r="I9" s="38">
        <v>7</v>
      </c>
      <c r="J9" s="38">
        <v>8</v>
      </c>
      <c r="K9" s="39">
        <v>9</v>
      </c>
      <c r="L9" s="38">
        <v>10</v>
      </c>
      <c r="M9" s="40">
        <v>11</v>
      </c>
      <c r="N9" s="40" t="s">
        <v>62</v>
      </c>
      <c r="O9" s="41">
        <v>12</v>
      </c>
      <c r="P9" s="41">
        <v>13</v>
      </c>
    </row>
    <row r="10" spans="1:16" ht="12.75">
      <c r="A10" s="18" t="s">
        <v>70</v>
      </c>
      <c r="B10" s="20">
        <v>247</v>
      </c>
      <c r="C10" s="42">
        <v>21</v>
      </c>
      <c r="D10" s="42">
        <f>B10-C10</f>
        <v>226</v>
      </c>
      <c r="E10" s="18">
        <v>1</v>
      </c>
      <c r="F10" s="18">
        <v>2</v>
      </c>
      <c r="G10" s="18"/>
      <c r="H10" s="18">
        <f>E10+F10+G10</f>
        <v>3</v>
      </c>
      <c r="I10" s="18"/>
      <c r="J10" s="18">
        <f>H10-I10</f>
        <v>3</v>
      </c>
      <c r="K10" s="18">
        <v>21</v>
      </c>
      <c r="L10" s="18">
        <v>21</v>
      </c>
      <c r="M10" s="18">
        <v>1</v>
      </c>
      <c r="N10" s="18">
        <f>L10+K10+M10</f>
        <v>43</v>
      </c>
      <c r="O10" s="18">
        <v>2</v>
      </c>
      <c r="P10" s="18">
        <f>N10-O10</f>
        <v>41</v>
      </c>
    </row>
    <row r="11" spans="1:16" ht="12.75">
      <c r="A11" s="42" t="s">
        <v>71</v>
      </c>
      <c r="B11" s="20">
        <v>110</v>
      </c>
      <c r="C11" s="42">
        <v>85</v>
      </c>
      <c r="D11" s="42">
        <f aca="true" t="shared" si="0" ref="D11:D74">B11-C11</f>
        <v>25</v>
      </c>
      <c r="E11" s="18"/>
      <c r="F11" s="18"/>
      <c r="G11" s="18"/>
      <c r="H11" s="18">
        <f aca="true" t="shared" si="1" ref="H11:H74">E11+F11+G11</f>
        <v>0</v>
      </c>
      <c r="I11" s="18"/>
      <c r="J11" s="18">
        <f aca="true" t="shared" si="2" ref="J11:J74">H11-I11</f>
        <v>0</v>
      </c>
      <c r="K11" s="18">
        <v>4</v>
      </c>
      <c r="L11" s="18">
        <v>4</v>
      </c>
      <c r="M11" s="18"/>
      <c r="N11" s="18">
        <f aca="true" t="shared" si="3" ref="N11:N74">L11+K11+M11</f>
        <v>8</v>
      </c>
      <c r="O11" s="18"/>
      <c r="P11" s="18">
        <f aca="true" t="shared" si="4" ref="P11:P74">N11-O11</f>
        <v>8</v>
      </c>
    </row>
    <row r="12" spans="1:16" ht="12.75">
      <c r="A12" s="42" t="s">
        <v>72</v>
      </c>
      <c r="B12" s="20">
        <v>95</v>
      </c>
      <c r="C12" s="42">
        <v>0</v>
      </c>
      <c r="D12" s="42">
        <f t="shared" si="0"/>
        <v>95</v>
      </c>
      <c r="E12" s="18"/>
      <c r="F12" s="18"/>
      <c r="G12" s="18"/>
      <c r="H12" s="18">
        <f t="shared" si="1"/>
        <v>0</v>
      </c>
      <c r="I12" s="18"/>
      <c r="J12" s="18">
        <f t="shared" si="2"/>
        <v>0</v>
      </c>
      <c r="K12" s="18">
        <v>8</v>
      </c>
      <c r="L12" s="18">
        <v>8</v>
      </c>
      <c r="M12" s="18"/>
      <c r="N12" s="18">
        <f t="shared" si="3"/>
        <v>16</v>
      </c>
      <c r="O12" s="18">
        <v>0</v>
      </c>
      <c r="P12" s="18">
        <f t="shared" si="4"/>
        <v>16</v>
      </c>
    </row>
    <row r="13" spans="1:16" ht="12.75">
      <c r="A13" s="42" t="s">
        <v>73</v>
      </c>
      <c r="B13" s="20">
        <v>76</v>
      </c>
      <c r="C13" s="42">
        <v>76</v>
      </c>
      <c r="D13" s="42">
        <f t="shared" si="0"/>
        <v>0</v>
      </c>
      <c r="E13" s="18">
        <v>0</v>
      </c>
      <c r="F13" s="18">
        <v>0</v>
      </c>
      <c r="G13" s="18">
        <v>0</v>
      </c>
      <c r="H13" s="18">
        <f t="shared" si="1"/>
        <v>0</v>
      </c>
      <c r="I13" s="18">
        <v>0</v>
      </c>
      <c r="J13" s="18">
        <f t="shared" si="2"/>
        <v>0</v>
      </c>
      <c r="K13" s="18">
        <v>1</v>
      </c>
      <c r="L13" s="18">
        <v>2</v>
      </c>
      <c r="M13" s="18">
        <v>0</v>
      </c>
      <c r="N13" s="18">
        <f t="shared" si="3"/>
        <v>3</v>
      </c>
      <c r="O13" s="18">
        <v>1</v>
      </c>
      <c r="P13" s="18">
        <f t="shared" si="4"/>
        <v>2</v>
      </c>
    </row>
    <row r="14" spans="1:16" ht="12.75">
      <c r="A14" s="42" t="s">
        <v>74</v>
      </c>
      <c r="B14" s="20">
        <v>55</v>
      </c>
      <c r="C14" s="42">
        <v>11</v>
      </c>
      <c r="D14" s="42">
        <f t="shared" si="0"/>
        <v>44</v>
      </c>
      <c r="E14" s="18"/>
      <c r="F14" s="18">
        <v>1</v>
      </c>
      <c r="G14" s="18"/>
      <c r="H14" s="18">
        <f t="shared" si="1"/>
        <v>1</v>
      </c>
      <c r="I14" s="18"/>
      <c r="J14" s="18">
        <f t="shared" si="2"/>
        <v>1</v>
      </c>
      <c r="K14" s="18">
        <v>7</v>
      </c>
      <c r="L14" s="18">
        <v>3</v>
      </c>
      <c r="M14" s="18"/>
      <c r="N14" s="18">
        <f t="shared" si="3"/>
        <v>10</v>
      </c>
      <c r="O14" s="18">
        <v>2</v>
      </c>
      <c r="P14" s="18">
        <f t="shared" si="4"/>
        <v>8</v>
      </c>
    </row>
    <row r="15" spans="1:16" ht="15.75">
      <c r="A15" s="43" t="s">
        <v>75</v>
      </c>
      <c r="B15" s="20">
        <v>155</v>
      </c>
      <c r="C15" s="42">
        <v>33</v>
      </c>
      <c r="D15" s="42">
        <f t="shared" si="0"/>
        <v>122</v>
      </c>
      <c r="E15" s="18"/>
      <c r="F15" s="18"/>
      <c r="G15" s="18"/>
      <c r="H15" s="18">
        <f t="shared" si="1"/>
        <v>0</v>
      </c>
      <c r="I15" s="18"/>
      <c r="J15" s="18">
        <f t="shared" si="2"/>
        <v>0</v>
      </c>
      <c r="K15" s="18">
        <v>9</v>
      </c>
      <c r="L15" s="18">
        <v>2</v>
      </c>
      <c r="M15" s="18"/>
      <c r="N15" s="18">
        <f t="shared" si="3"/>
        <v>11</v>
      </c>
      <c r="O15" s="18"/>
      <c r="P15" s="18">
        <f t="shared" si="4"/>
        <v>11</v>
      </c>
    </row>
    <row r="16" spans="1:16" ht="15.75">
      <c r="A16" s="43" t="s">
        <v>76</v>
      </c>
      <c r="B16" s="20">
        <v>188</v>
      </c>
      <c r="C16" s="42">
        <v>0</v>
      </c>
      <c r="D16" s="42">
        <f t="shared" si="0"/>
        <v>188</v>
      </c>
      <c r="E16" s="18"/>
      <c r="F16" s="18"/>
      <c r="G16" s="18"/>
      <c r="H16" s="18">
        <f t="shared" si="1"/>
        <v>0</v>
      </c>
      <c r="I16" s="18"/>
      <c r="J16" s="18">
        <f t="shared" si="2"/>
        <v>0</v>
      </c>
      <c r="K16" s="18">
        <v>6</v>
      </c>
      <c r="L16" s="18">
        <v>11</v>
      </c>
      <c r="M16" s="18">
        <v>2</v>
      </c>
      <c r="N16" s="18">
        <f t="shared" si="3"/>
        <v>19</v>
      </c>
      <c r="O16" s="18"/>
      <c r="P16" s="18">
        <f t="shared" si="4"/>
        <v>19</v>
      </c>
    </row>
    <row r="17" spans="1:16" s="47" customFormat="1" ht="15.75">
      <c r="A17" s="44" t="s">
        <v>77</v>
      </c>
      <c r="B17" s="45">
        <v>80</v>
      </c>
      <c r="C17" s="46">
        <v>0</v>
      </c>
      <c r="D17" s="42">
        <f t="shared" si="0"/>
        <v>80</v>
      </c>
      <c r="E17" s="46"/>
      <c r="F17" s="46"/>
      <c r="G17" s="46">
        <v>80</v>
      </c>
      <c r="H17" s="46">
        <f t="shared" si="1"/>
        <v>80</v>
      </c>
      <c r="I17" s="46"/>
      <c r="J17" s="46">
        <f t="shared" si="2"/>
        <v>80</v>
      </c>
      <c r="K17" s="46"/>
      <c r="L17" s="46"/>
      <c r="M17" s="46"/>
      <c r="N17" s="46">
        <f t="shared" si="3"/>
        <v>0</v>
      </c>
      <c r="O17" s="46"/>
      <c r="P17" s="46">
        <f t="shared" si="4"/>
        <v>0</v>
      </c>
    </row>
    <row r="18" spans="1:16" ht="12.75">
      <c r="A18" s="18" t="s">
        <v>78</v>
      </c>
      <c r="B18" s="45">
        <v>263</v>
      </c>
      <c r="C18" s="42">
        <v>31</v>
      </c>
      <c r="D18" s="42">
        <f>B18-C18</f>
        <v>232</v>
      </c>
      <c r="E18" s="18">
        <v>3</v>
      </c>
      <c r="F18" s="18">
        <v>3</v>
      </c>
      <c r="G18" s="18"/>
      <c r="H18" s="18">
        <f t="shared" si="1"/>
        <v>6</v>
      </c>
      <c r="I18" s="18">
        <v>2</v>
      </c>
      <c r="J18" s="18">
        <f t="shared" si="2"/>
        <v>4</v>
      </c>
      <c r="K18" s="18">
        <v>22</v>
      </c>
      <c r="L18" s="18">
        <v>18</v>
      </c>
      <c r="M18" s="18"/>
      <c r="N18" s="18">
        <f t="shared" si="3"/>
        <v>40</v>
      </c>
      <c r="O18" s="18">
        <v>7</v>
      </c>
      <c r="P18" s="18">
        <f t="shared" si="4"/>
        <v>33</v>
      </c>
    </row>
    <row r="19" spans="1:16" ht="12.75">
      <c r="A19" s="18" t="s">
        <v>79</v>
      </c>
      <c r="B19" s="45">
        <v>95</v>
      </c>
      <c r="C19" s="42">
        <v>0</v>
      </c>
      <c r="D19" s="42">
        <f t="shared" si="0"/>
        <v>95</v>
      </c>
      <c r="E19" s="18"/>
      <c r="F19" s="18"/>
      <c r="G19" s="18"/>
      <c r="H19" s="18">
        <f t="shared" si="1"/>
        <v>0</v>
      </c>
      <c r="I19" s="18"/>
      <c r="J19" s="18">
        <f t="shared" si="2"/>
        <v>0</v>
      </c>
      <c r="K19" s="18">
        <v>5</v>
      </c>
      <c r="L19" s="18">
        <v>6</v>
      </c>
      <c r="M19" s="18"/>
      <c r="N19" s="18">
        <f t="shared" si="3"/>
        <v>11</v>
      </c>
      <c r="O19" s="18"/>
      <c r="P19" s="18">
        <f t="shared" si="4"/>
        <v>11</v>
      </c>
    </row>
    <row r="20" spans="1:16" ht="12.75">
      <c r="A20" s="18" t="s">
        <v>80</v>
      </c>
      <c r="B20" s="45">
        <v>83</v>
      </c>
      <c r="C20" s="42">
        <v>83</v>
      </c>
      <c r="D20" s="42">
        <f t="shared" si="0"/>
        <v>0</v>
      </c>
      <c r="E20" s="18">
        <v>1</v>
      </c>
      <c r="F20" s="18"/>
      <c r="G20" s="18"/>
      <c r="H20" s="18">
        <f t="shared" si="1"/>
        <v>1</v>
      </c>
      <c r="I20" s="18">
        <v>1</v>
      </c>
      <c r="J20" s="18">
        <f t="shared" si="2"/>
        <v>0</v>
      </c>
      <c r="K20" s="18">
        <v>2</v>
      </c>
      <c r="L20" s="18">
        <v>3</v>
      </c>
      <c r="M20" s="18"/>
      <c r="N20" s="18">
        <f t="shared" si="3"/>
        <v>5</v>
      </c>
      <c r="O20" s="18">
        <v>5</v>
      </c>
      <c r="P20" s="18">
        <f t="shared" si="4"/>
        <v>0</v>
      </c>
    </row>
    <row r="21" spans="1:16" ht="12.75">
      <c r="A21" s="42" t="s">
        <v>81</v>
      </c>
      <c r="B21" s="45">
        <v>88</v>
      </c>
      <c r="C21" s="42">
        <v>88</v>
      </c>
      <c r="D21" s="42">
        <f t="shared" si="0"/>
        <v>0</v>
      </c>
      <c r="E21" s="18"/>
      <c r="F21" s="18">
        <v>1</v>
      </c>
      <c r="G21" s="18"/>
      <c r="H21" s="18">
        <f t="shared" si="1"/>
        <v>1</v>
      </c>
      <c r="I21" s="18"/>
      <c r="J21" s="18">
        <f t="shared" si="2"/>
        <v>1</v>
      </c>
      <c r="K21" s="18">
        <v>6</v>
      </c>
      <c r="L21" s="18">
        <v>4</v>
      </c>
      <c r="M21" s="18">
        <v>2</v>
      </c>
      <c r="N21" s="18">
        <f t="shared" si="3"/>
        <v>12</v>
      </c>
      <c r="O21" s="18">
        <v>12</v>
      </c>
      <c r="P21" s="18">
        <f t="shared" si="4"/>
        <v>0</v>
      </c>
    </row>
    <row r="22" spans="1:16" ht="12.75">
      <c r="A22" s="42" t="s">
        <v>82</v>
      </c>
      <c r="B22" s="45">
        <v>120</v>
      </c>
      <c r="C22" s="42">
        <v>95</v>
      </c>
      <c r="D22" s="42">
        <f t="shared" si="0"/>
        <v>25</v>
      </c>
      <c r="E22" s="18"/>
      <c r="F22" s="18"/>
      <c r="G22" s="18"/>
      <c r="H22" s="18">
        <f t="shared" si="1"/>
        <v>0</v>
      </c>
      <c r="I22" s="18"/>
      <c r="J22" s="18">
        <f t="shared" si="2"/>
        <v>0</v>
      </c>
      <c r="K22" s="18">
        <v>3</v>
      </c>
      <c r="L22" s="18">
        <v>6</v>
      </c>
      <c r="M22" s="18">
        <v>2</v>
      </c>
      <c r="N22" s="18">
        <f t="shared" si="3"/>
        <v>11</v>
      </c>
      <c r="O22" s="18">
        <v>9</v>
      </c>
      <c r="P22" s="18">
        <f t="shared" si="4"/>
        <v>2</v>
      </c>
    </row>
    <row r="23" spans="1:16" ht="12.75">
      <c r="A23" s="42" t="s">
        <v>83</v>
      </c>
      <c r="B23" s="45">
        <v>279</v>
      </c>
      <c r="C23" s="42">
        <v>74</v>
      </c>
      <c r="D23" s="42">
        <f t="shared" si="0"/>
        <v>205</v>
      </c>
      <c r="E23" s="18"/>
      <c r="F23" s="18"/>
      <c r="G23" s="18"/>
      <c r="H23" s="18">
        <f t="shared" si="1"/>
        <v>0</v>
      </c>
      <c r="I23" s="18"/>
      <c r="J23" s="18">
        <f t="shared" si="2"/>
        <v>0</v>
      </c>
      <c r="K23" s="18">
        <v>18</v>
      </c>
      <c r="L23" s="18">
        <v>16</v>
      </c>
      <c r="M23" s="18">
        <v>0</v>
      </c>
      <c r="N23" s="18">
        <f t="shared" si="3"/>
        <v>34</v>
      </c>
      <c r="O23" s="18">
        <v>5</v>
      </c>
      <c r="P23" s="18">
        <f t="shared" si="4"/>
        <v>29</v>
      </c>
    </row>
    <row r="24" spans="1:16" ht="12.75">
      <c r="A24" s="42" t="s">
        <v>84</v>
      </c>
      <c r="B24" s="45">
        <v>93</v>
      </c>
      <c r="C24" s="42">
        <v>93</v>
      </c>
      <c r="D24" s="42">
        <f t="shared" si="0"/>
        <v>0</v>
      </c>
      <c r="E24" s="18"/>
      <c r="F24" s="18"/>
      <c r="G24" s="18"/>
      <c r="H24" s="18">
        <f t="shared" si="1"/>
        <v>0</v>
      </c>
      <c r="I24" s="18"/>
      <c r="J24" s="18">
        <f t="shared" si="2"/>
        <v>0</v>
      </c>
      <c r="K24" s="18">
        <v>11</v>
      </c>
      <c r="L24" s="18">
        <v>1</v>
      </c>
      <c r="M24" s="18"/>
      <c r="N24" s="18">
        <f t="shared" si="3"/>
        <v>12</v>
      </c>
      <c r="O24" s="18">
        <v>12</v>
      </c>
      <c r="P24" s="18">
        <f t="shared" si="4"/>
        <v>0</v>
      </c>
    </row>
    <row r="25" spans="1:16" ht="12.75">
      <c r="A25" s="42" t="s">
        <v>85</v>
      </c>
      <c r="B25" s="45">
        <v>105</v>
      </c>
      <c r="C25" s="42">
        <v>0</v>
      </c>
      <c r="D25" s="42">
        <f t="shared" si="0"/>
        <v>105</v>
      </c>
      <c r="E25" s="18"/>
      <c r="F25" s="18"/>
      <c r="G25" s="18"/>
      <c r="H25" s="18">
        <f t="shared" si="1"/>
        <v>0</v>
      </c>
      <c r="I25" s="18"/>
      <c r="J25" s="18">
        <f t="shared" si="2"/>
        <v>0</v>
      </c>
      <c r="K25" s="18">
        <v>5</v>
      </c>
      <c r="L25" s="18">
        <v>5</v>
      </c>
      <c r="M25" s="18">
        <v>2</v>
      </c>
      <c r="N25" s="18">
        <f t="shared" si="3"/>
        <v>12</v>
      </c>
      <c r="O25" s="18"/>
      <c r="P25" s="18">
        <f t="shared" si="4"/>
        <v>12</v>
      </c>
    </row>
    <row r="26" spans="1:16" ht="12.75">
      <c r="A26" s="42" t="s">
        <v>86</v>
      </c>
      <c r="B26" s="45">
        <v>246</v>
      </c>
      <c r="C26" s="42">
        <v>41</v>
      </c>
      <c r="D26" s="42">
        <f t="shared" si="0"/>
        <v>205</v>
      </c>
      <c r="E26" s="18"/>
      <c r="F26" s="18">
        <v>1</v>
      </c>
      <c r="G26" s="18"/>
      <c r="H26" s="18">
        <f t="shared" si="1"/>
        <v>1</v>
      </c>
      <c r="I26" s="18"/>
      <c r="J26" s="18">
        <f t="shared" si="2"/>
        <v>1</v>
      </c>
      <c r="K26" s="18">
        <v>12</v>
      </c>
      <c r="L26" s="18">
        <v>9</v>
      </c>
      <c r="M26" s="18">
        <v>2</v>
      </c>
      <c r="N26" s="18">
        <f t="shared" si="3"/>
        <v>23</v>
      </c>
      <c r="O26" s="18">
        <v>3</v>
      </c>
      <c r="P26" s="18">
        <f t="shared" si="4"/>
        <v>20</v>
      </c>
    </row>
    <row r="27" spans="1:16" ht="12.75">
      <c r="A27" s="42" t="s">
        <v>87</v>
      </c>
      <c r="B27" s="45">
        <v>100</v>
      </c>
      <c r="C27" s="42">
        <v>100</v>
      </c>
      <c r="D27" s="42">
        <f t="shared" si="0"/>
        <v>0</v>
      </c>
      <c r="E27" s="18"/>
      <c r="F27" s="18">
        <v>1</v>
      </c>
      <c r="G27" s="18"/>
      <c r="H27" s="18">
        <f t="shared" si="1"/>
        <v>1</v>
      </c>
      <c r="I27" s="18"/>
      <c r="J27" s="18">
        <f t="shared" si="2"/>
        <v>1</v>
      </c>
      <c r="K27" s="18">
        <v>7</v>
      </c>
      <c r="L27" s="18">
        <v>2</v>
      </c>
      <c r="M27" s="18"/>
      <c r="N27" s="18">
        <f t="shared" si="3"/>
        <v>9</v>
      </c>
      <c r="O27" s="18">
        <v>4</v>
      </c>
      <c r="P27" s="18">
        <f t="shared" si="4"/>
        <v>5</v>
      </c>
    </row>
    <row r="28" spans="1:16" ht="12.75">
      <c r="A28" s="42" t="s">
        <v>88</v>
      </c>
      <c r="B28" s="45">
        <v>292</v>
      </c>
      <c r="C28" s="42">
        <v>64</v>
      </c>
      <c r="D28" s="42">
        <f t="shared" si="0"/>
        <v>228</v>
      </c>
      <c r="E28" s="18">
        <v>2</v>
      </c>
      <c r="F28" s="18">
        <v>3</v>
      </c>
      <c r="G28" s="18"/>
      <c r="H28" s="18">
        <f t="shared" si="1"/>
        <v>5</v>
      </c>
      <c r="I28" s="18"/>
      <c r="J28" s="18">
        <f t="shared" si="2"/>
        <v>5</v>
      </c>
      <c r="K28" s="18">
        <v>21</v>
      </c>
      <c r="L28" s="18">
        <v>18</v>
      </c>
      <c r="M28" s="18">
        <v>2</v>
      </c>
      <c r="N28" s="18">
        <f t="shared" si="3"/>
        <v>41</v>
      </c>
      <c r="O28" s="18"/>
      <c r="P28" s="18">
        <f t="shared" si="4"/>
        <v>41</v>
      </c>
    </row>
    <row r="29" spans="1:16" ht="12.75">
      <c r="A29" s="42" t="s">
        <v>89</v>
      </c>
      <c r="B29" s="45">
        <v>260</v>
      </c>
      <c r="C29" s="42">
        <v>54</v>
      </c>
      <c r="D29" s="42">
        <f t="shared" si="0"/>
        <v>206</v>
      </c>
      <c r="E29" s="18">
        <v>0</v>
      </c>
      <c r="F29" s="18">
        <v>2</v>
      </c>
      <c r="G29" s="18">
        <v>0</v>
      </c>
      <c r="H29" s="18">
        <f t="shared" si="1"/>
        <v>2</v>
      </c>
      <c r="I29" s="18"/>
      <c r="J29" s="18">
        <f t="shared" si="2"/>
        <v>2</v>
      </c>
      <c r="K29" s="18">
        <v>12</v>
      </c>
      <c r="L29" s="18">
        <v>7</v>
      </c>
      <c r="M29" s="18">
        <v>0</v>
      </c>
      <c r="N29" s="18">
        <f t="shared" si="3"/>
        <v>19</v>
      </c>
      <c r="O29" s="18"/>
      <c r="P29" s="18">
        <f t="shared" si="4"/>
        <v>19</v>
      </c>
    </row>
    <row r="30" spans="1:16" ht="12.75">
      <c r="A30" s="42" t="s">
        <v>90</v>
      </c>
      <c r="B30" s="45">
        <v>108</v>
      </c>
      <c r="C30" s="42">
        <v>0</v>
      </c>
      <c r="D30" s="42">
        <f t="shared" si="0"/>
        <v>108</v>
      </c>
      <c r="E30" s="18"/>
      <c r="F30" s="18"/>
      <c r="G30" s="18"/>
      <c r="H30" s="18">
        <f t="shared" si="1"/>
        <v>0</v>
      </c>
      <c r="I30" s="18"/>
      <c r="J30" s="18">
        <f t="shared" si="2"/>
        <v>0</v>
      </c>
      <c r="K30" s="18">
        <v>5</v>
      </c>
      <c r="L30" s="18">
        <v>8</v>
      </c>
      <c r="M30" s="18">
        <v>2</v>
      </c>
      <c r="N30" s="18">
        <f t="shared" si="3"/>
        <v>15</v>
      </c>
      <c r="O30" s="18"/>
      <c r="P30" s="18">
        <f t="shared" si="4"/>
        <v>15</v>
      </c>
    </row>
    <row r="31" spans="1:16" ht="12.75">
      <c r="A31" s="42" t="s">
        <v>91</v>
      </c>
      <c r="B31" s="45">
        <v>234</v>
      </c>
      <c r="C31" s="42">
        <v>53</v>
      </c>
      <c r="D31" s="42">
        <f t="shared" si="0"/>
        <v>181</v>
      </c>
      <c r="E31" s="18"/>
      <c r="F31" s="18">
        <v>2</v>
      </c>
      <c r="G31" s="18"/>
      <c r="H31" s="18">
        <f t="shared" si="1"/>
        <v>2</v>
      </c>
      <c r="I31" s="18">
        <v>1</v>
      </c>
      <c r="J31" s="18">
        <f t="shared" si="2"/>
        <v>1</v>
      </c>
      <c r="K31" s="18">
        <v>7</v>
      </c>
      <c r="L31" s="18">
        <v>14</v>
      </c>
      <c r="M31" s="18">
        <v>1</v>
      </c>
      <c r="N31" s="18">
        <f t="shared" si="3"/>
        <v>22</v>
      </c>
      <c r="O31" s="18">
        <v>5</v>
      </c>
      <c r="P31" s="18">
        <f t="shared" si="4"/>
        <v>17</v>
      </c>
    </row>
    <row r="32" spans="1:16" ht="12.75">
      <c r="A32" s="42" t="s">
        <v>92</v>
      </c>
      <c r="B32" s="45">
        <v>95</v>
      </c>
      <c r="C32" s="42">
        <v>22</v>
      </c>
      <c r="D32" s="42">
        <f t="shared" si="0"/>
        <v>73</v>
      </c>
      <c r="E32" s="18"/>
      <c r="F32" s="18"/>
      <c r="G32" s="18"/>
      <c r="H32" s="18">
        <f t="shared" si="1"/>
        <v>0</v>
      </c>
      <c r="I32" s="18"/>
      <c r="J32" s="18">
        <f t="shared" si="2"/>
        <v>0</v>
      </c>
      <c r="K32" s="18">
        <v>6</v>
      </c>
      <c r="L32" s="18"/>
      <c r="M32" s="18"/>
      <c r="N32" s="18">
        <f t="shared" si="3"/>
        <v>6</v>
      </c>
      <c r="O32" s="18">
        <v>3</v>
      </c>
      <c r="P32" s="18">
        <f t="shared" si="4"/>
        <v>3</v>
      </c>
    </row>
    <row r="33" spans="1:16" ht="12.75">
      <c r="A33" s="42" t="s">
        <v>93</v>
      </c>
      <c r="B33" s="45">
        <v>78</v>
      </c>
      <c r="C33" s="42">
        <v>78</v>
      </c>
      <c r="D33" s="42">
        <f t="shared" si="0"/>
        <v>0</v>
      </c>
      <c r="E33" s="18"/>
      <c r="F33" s="18">
        <v>1</v>
      </c>
      <c r="G33" s="18"/>
      <c r="H33" s="18">
        <f t="shared" si="1"/>
        <v>1</v>
      </c>
      <c r="I33" s="18">
        <v>1</v>
      </c>
      <c r="J33" s="18">
        <f t="shared" si="2"/>
        <v>0</v>
      </c>
      <c r="K33" s="18">
        <v>3</v>
      </c>
      <c r="L33" s="18">
        <v>4</v>
      </c>
      <c r="M33" s="18"/>
      <c r="N33" s="18">
        <f t="shared" si="3"/>
        <v>7</v>
      </c>
      <c r="O33" s="18">
        <v>7</v>
      </c>
      <c r="P33" s="18">
        <f t="shared" si="4"/>
        <v>0</v>
      </c>
    </row>
    <row r="34" spans="1:16" ht="12.75">
      <c r="A34" s="42" t="s">
        <v>94</v>
      </c>
      <c r="B34" s="45">
        <v>270</v>
      </c>
      <c r="C34" s="42">
        <v>72</v>
      </c>
      <c r="D34" s="42">
        <f t="shared" si="0"/>
        <v>198</v>
      </c>
      <c r="E34" s="18">
        <v>1</v>
      </c>
      <c r="F34" s="18">
        <v>2</v>
      </c>
      <c r="G34" s="18"/>
      <c r="H34" s="18">
        <f t="shared" si="1"/>
        <v>3</v>
      </c>
      <c r="I34" s="18">
        <v>1</v>
      </c>
      <c r="J34" s="18">
        <f t="shared" si="2"/>
        <v>2</v>
      </c>
      <c r="K34" s="18">
        <v>15</v>
      </c>
      <c r="L34" s="18">
        <v>18</v>
      </c>
      <c r="M34" s="18">
        <v>2</v>
      </c>
      <c r="N34" s="18">
        <f t="shared" si="3"/>
        <v>35</v>
      </c>
      <c r="O34" s="18">
        <v>8</v>
      </c>
      <c r="P34" s="18">
        <f t="shared" si="4"/>
        <v>27</v>
      </c>
    </row>
    <row r="35" spans="1:16" ht="12.75">
      <c r="A35" s="42" t="s">
        <v>95</v>
      </c>
      <c r="B35" s="45">
        <v>254</v>
      </c>
      <c r="C35" s="42">
        <v>62</v>
      </c>
      <c r="D35" s="42">
        <f t="shared" si="0"/>
        <v>192</v>
      </c>
      <c r="E35" s="18">
        <v>1</v>
      </c>
      <c r="F35" s="18">
        <v>2</v>
      </c>
      <c r="G35" s="18"/>
      <c r="H35" s="18">
        <f t="shared" si="1"/>
        <v>3</v>
      </c>
      <c r="I35" s="18"/>
      <c r="J35" s="18">
        <f t="shared" si="2"/>
        <v>3</v>
      </c>
      <c r="K35" s="18">
        <v>8</v>
      </c>
      <c r="L35" s="18">
        <v>8</v>
      </c>
      <c r="M35" s="18">
        <v>21</v>
      </c>
      <c r="N35" s="18">
        <f t="shared" si="3"/>
        <v>37</v>
      </c>
      <c r="O35" s="18">
        <v>16</v>
      </c>
      <c r="P35" s="18">
        <f t="shared" si="4"/>
        <v>21</v>
      </c>
    </row>
    <row r="36" spans="1:16" ht="12.75">
      <c r="A36" s="42" t="s">
        <v>96</v>
      </c>
      <c r="B36" s="45">
        <v>119</v>
      </c>
      <c r="C36" s="42">
        <v>95</v>
      </c>
      <c r="D36" s="42">
        <f t="shared" si="0"/>
        <v>24</v>
      </c>
      <c r="E36" s="18"/>
      <c r="F36" s="18">
        <v>1</v>
      </c>
      <c r="G36" s="18"/>
      <c r="H36" s="18">
        <f t="shared" si="1"/>
        <v>1</v>
      </c>
      <c r="I36" s="18">
        <v>1</v>
      </c>
      <c r="J36" s="18">
        <f t="shared" si="2"/>
        <v>0</v>
      </c>
      <c r="K36" s="18">
        <v>4</v>
      </c>
      <c r="L36" s="18">
        <v>8</v>
      </c>
      <c r="M36" s="18"/>
      <c r="N36" s="18">
        <f t="shared" si="3"/>
        <v>12</v>
      </c>
      <c r="O36" s="18">
        <v>10</v>
      </c>
      <c r="P36" s="18">
        <f t="shared" si="4"/>
        <v>2</v>
      </c>
    </row>
    <row r="37" spans="1:16" ht="12.75">
      <c r="A37" s="42" t="s">
        <v>97</v>
      </c>
      <c r="B37" s="45">
        <v>260</v>
      </c>
      <c r="C37" s="42">
        <v>35</v>
      </c>
      <c r="D37" s="42">
        <f t="shared" si="0"/>
        <v>225</v>
      </c>
      <c r="E37" s="18">
        <v>1</v>
      </c>
      <c r="F37" s="18">
        <v>1</v>
      </c>
      <c r="G37" s="18"/>
      <c r="H37" s="18">
        <f t="shared" si="1"/>
        <v>2</v>
      </c>
      <c r="I37" s="18">
        <v>1</v>
      </c>
      <c r="J37" s="18">
        <f t="shared" si="2"/>
        <v>1</v>
      </c>
      <c r="K37" s="18">
        <v>18</v>
      </c>
      <c r="L37" s="18">
        <v>17</v>
      </c>
      <c r="M37" s="18">
        <v>1</v>
      </c>
      <c r="N37" s="18">
        <f t="shared" si="3"/>
        <v>36</v>
      </c>
      <c r="O37" s="18">
        <v>1</v>
      </c>
      <c r="P37" s="18">
        <f t="shared" si="4"/>
        <v>35</v>
      </c>
    </row>
    <row r="38" spans="1:16" ht="12.75">
      <c r="A38" s="42" t="s">
        <v>98</v>
      </c>
      <c r="B38" s="45">
        <v>107</v>
      </c>
      <c r="C38" s="42">
        <v>17</v>
      </c>
      <c r="D38" s="42">
        <f t="shared" si="0"/>
        <v>90</v>
      </c>
      <c r="E38" s="18"/>
      <c r="F38" s="18">
        <v>1</v>
      </c>
      <c r="G38" s="18"/>
      <c r="H38" s="18">
        <f t="shared" si="1"/>
        <v>1</v>
      </c>
      <c r="I38" s="18"/>
      <c r="J38" s="18">
        <f t="shared" si="2"/>
        <v>1</v>
      </c>
      <c r="K38" s="18">
        <v>6</v>
      </c>
      <c r="L38" s="18">
        <v>6</v>
      </c>
      <c r="M38" s="18"/>
      <c r="N38" s="18">
        <f t="shared" si="3"/>
        <v>12</v>
      </c>
      <c r="O38" s="18"/>
      <c r="P38" s="18">
        <f t="shared" si="4"/>
        <v>12</v>
      </c>
    </row>
    <row r="39" spans="1:16" ht="12.75">
      <c r="A39" s="42" t="s">
        <v>99</v>
      </c>
      <c r="B39" s="45">
        <v>84</v>
      </c>
      <c r="C39" s="42">
        <v>84</v>
      </c>
      <c r="D39" s="42">
        <f t="shared" si="0"/>
        <v>0</v>
      </c>
      <c r="E39" s="18"/>
      <c r="F39" s="18"/>
      <c r="G39" s="18"/>
      <c r="H39" s="18">
        <f t="shared" si="1"/>
        <v>0</v>
      </c>
      <c r="I39" s="18"/>
      <c r="J39" s="18">
        <f t="shared" si="2"/>
        <v>0</v>
      </c>
      <c r="K39" s="18">
        <v>5</v>
      </c>
      <c r="L39" s="18">
        <v>5</v>
      </c>
      <c r="M39" s="18"/>
      <c r="N39" s="18">
        <f t="shared" si="3"/>
        <v>10</v>
      </c>
      <c r="O39" s="18">
        <v>9</v>
      </c>
      <c r="P39" s="18">
        <f t="shared" si="4"/>
        <v>1</v>
      </c>
    </row>
    <row r="40" spans="1:16" ht="12.75">
      <c r="A40" s="42" t="s">
        <v>100</v>
      </c>
      <c r="B40" s="45">
        <v>222</v>
      </c>
      <c r="C40" s="42">
        <v>0</v>
      </c>
      <c r="D40" s="42">
        <f t="shared" si="0"/>
        <v>222</v>
      </c>
      <c r="E40" s="18">
        <v>0</v>
      </c>
      <c r="F40" s="18">
        <v>3</v>
      </c>
      <c r="G40" s="18">
        <v>1</v>
      </c>
      <c r="H40" s="18">
        <f t="shared" si="1"/>
        <v>4</v>
      </c>
      <c r="I40" s="18"/>
      <c r="J40" s="18">
        <f t="shared" si="2"/>
        <v>4</v>
      </c>
      <c r="K40" s="18">
        <v>13</v>
      </c>
      <c r="L40" s="18">
        <v>12</v>
      </c>
      <c r="M40" s="18">
        <v>2</v>
      </c>
      <c r="N40" s="18">
        <f t="shared" si="3"/>
        <v>27</v>
      </c>
      <c r="O40" s="18"/>
      <c r="P40" s="18">
        <f t="shared" si="4"/>
        <v>27</v>
      </c>
    </row>
    <row r="41" spans="1:16" ht="12.75">
      <c r="A41" s="42" t="s">
        <v>101</v>
      </c>
      <c r="B41" s="45">
        <v>416</v>
      </c>
      <c r="C41" s="42">
        <v>200</v>
      </c>
      <c r="D41" s="42">
        <f t="shared" si="0"/>
        <v>216</v>
      </c>
      <c r="E41" s="18">
        <v>1</v>
      </c>
      <c r="F41" s="18"/>
      <c r="G41" s="18"/>
      <c r="H41" s="18">
        <f t="shared" si="1"/>
        <v>1</v>
      </c>
      <c r="I41" s="18"/>
      <c r="J41" s="18">
        <f t="shared" si="2"/>
        <v>1</v>
      </c>
      <c r="K41" s="18">
        <v>9</v>
      </c>
      <c r="L41" s="18">
        <v>40</v>
      </c>
      <c r="M41" s="18"/>
      <c r="N41" s="18">
        <f t="shared" si="3"/>
        <v>49</v>
      </c>
      <c r="O41" s="18">
        <v>20</v>
      </c>
      <c r="P41" s="18">
        <f t="shared" si="4"/>
        <v>29</v>
      </c>
    </row>
    <row r="42" spans="1:16" ht="12.75">
      <c r="A42" s="42" t="s">
        <v>102</v>
      </c>
      <c r="B42" s="45">
        <v>282</v>
      </c>
      <c r="C42" s="42">
        <v>77</v>
      </c>
      <c r="D42" s="42">
        <f t="shared" si="0"/>
        <v>205</v>
      </c>
      <c r="E42" s="18"/>
      <c r="F42" s="18"/>
      <c r="G42" s="18"/>
      <c r="H42" s="18">
        <f t="shared" si="1"/>
        <v>0</v>
      </c>
      <c r="I42" s="18"/>
      <c r="J42" s="18">
        <f t="shared" si="2"/>
        <v>0</v>
      </c>
      <c r="K42" s="18">
        <v>21</v>
      </c>
      <c r="L42" s="18">
        <v>10</v>
      </c>
      <c r="M42" s="18">
        <v>2</v>
      </c>
      <c r="N42" s="18">
        <f t="shared" si="3"/>
        <v>33</v>
      </c>
      <c r="O42" s="18">
        <v>11</v>
      </c>
      <c r="P42" s="18">
        <f t="shared" si="4"/>
        <v>22</v>
      </c>
    </row>
    <row r="43" spans="1:16" ht="12.75">
      <c r="A43" s="42" t="s">
        <v>103</v>
      </c>
      <c r="B43" s="45">
        <v>214</v>
      </c>
      <c r="C43" s="42">
        <v>0</v>
      </c>
      <c r="D43" s="42">
        <f t="shared" si="0"/>
        <v>214</v>
      </c>
      <c r="E43" s="18">
        <v>1</v>
      </c>
      <c r="F43" s="18">
        <v>5</v>
      </c>
      <c r="G43" s="18"/>
      <c r="H43" s="18">
        <f t="shared" si="1"/>
        <v>6</v>
      </c>
      <c r="I43" s="18"/>
      <c r="J43" s="18">
        <f t="shared" si="2"/>
        <v>6</v>
      </c>
      <c r="K43" s="18">
        <v>22</v>
      </c>
      <c r="L43" s="18">
        <v>4</v>
      </c>
      <c r="M43" s="18">
        <v>2</v>
      </c>
      <c r="N43" s="18">
        <f t="shared" si="3"/>
        <v>28</v>
      </c>
      <c r="O43" s="18"/>
      <c r="P43" s="18">
        <f t="shared" si="4"/>
        <v>28</v>
      </c>
    </row>
    <row r="44" spans="1:16" ht="12.75">
      <c r="A44" s="42" t="s">
        <v>104</v>
      </c>
      <c r="B44" s="45">
        <v>305</v>
      </c>
      <c r="C44" s="42">
        <v>58</v>
      </c>
      <c r="D44" s="42">
        <f t="shared" si="0"/>
        <v>247</v>
      </c>
      <c r="E44" s="18"/>
      <c r="F44" s="18"/>
      <c r="G44" s="18"/>
      <c r="H44" s="18">
        <f t="shared" si="1"/>
        <v>0</v>
      </c>
      <c r="I44" s="18"/>
      <c r="J44" s="18">
        <f t="shared" si="2"/>
        <v>0</v>
      </c>
      <c r="K44" s="18">
        <v>18</v>
      </c>
      <c r="L44" s="18">
        <v>16</v>
      </c>
      <c r="M44" s="18">
        <v>1</v>
      </c>
      <c r="N44" s="18">
        <f t="shared" si="3"/>
        <v>35</v>
      </c>
      <c r="O44" s="18">
        <v>6</v>
      </c>
      <c r="P44" s="18">
        <f t="shared" si="4"/>
        <v>29</v>
      </c>
    </row>
    <row r="45" spans="1:16" ht="12.75">
      <c r="A45" s="42" t="s">
        <v>105</v>
      </c>
      <c r="B45" s="45">
        <v>303</v>
      </c>
      <c r="C45" s="42">
        <v>58</v>
      </c>
      <c r="D45" s="42">
        <f t="shared" si="0"/>
        <v>245</v>
      </c>
      <c r="E45" s="18"/>
      <c r="F45" s="18">
        <v>3</v>
      </c>
      <c r="G45" s="18"/>
      <c r="H45" s="18">
        <f t="shared" si="1"/>
        <v>3</v>
      </c>
      <c r="I45" s="18">
        <v>1</v>
      </c>
      <c r="J45" s="18">
        <f t="shared" si="2"/>
        <v>2</v>
      </c>
      <c r="K45" s="18">
        <v>20</v>
      </c>
      <c r="L45" s="18">
        <v>16</v>
      </c>
      <c r="M45" s="18">
        <v>2</v>
      </c>
      <c r="N45" s="18">
        <f t="shared" si="3"/>
        <v>38</v>
      </c>
      <c r="O45" s="18"/>
      <c r="P45" s="18">
        <f t="shared" si="4"/>
        <v>38</v>
      </c>
    </row>
    <row r="46" spans="1:16" ht="12.75">
      <c r="A46" s="42" t="s">
        <v>106</v>
      </c>
      <c r="B46" s="45">
        <v>259</v>
      </c>
      <c r="C46" s="42">
        <v>44</v>
      </c>
      <c r="D46" s="42">
        <f t="shared" si="0"/>
        <v>215</v>
      </c>
      <c r="E46" s="18"/>
      <c r="F46" s="18">
        <v>1</v>
      </c>
      <c r="G46" s="18"/>
      <c r="H46" s="18">
        <f t="shared" si="1"/>
        <v>1</v>
      </c>
      <c r="I46" s="18"/>
      <c r="J46" s="18">
        <f t="shared" si="2"/>
        <v>1</v>
      </c>
      <c r="K46" s="18">
        <v>27</v>
      </c>
      <c r="L46" s="18">
        <v>14</v>
      </c>
      <c r="M46" s="18"/>
      <c r="N46" s="18">
        <f t="shared" si="3"/>
        <v>41</v>
      </c>
      <c r="O46" s="18">
        <v>6</v>
      </c>
      <c r="P46" s="18">
        <f t="shared" si="4"/>
        <v>35</v>
      </c>
    </row>
    <row r="47" spans="1:16" ht="12.75">
      <c r="A47" s="42" t="s">
        <v>107</v>
      </c>
      <c r="B47" s="45">
        <v>243</v>
      </c>
      <c r="C47" s="42">
        <v>66</v>
      </c>
      <c r="D47" s="42">
        <f t="shared" si="0"/>
        <v>177</v>
      </c>
      <c r="E47" s="18"/>
      <c r="F47" s="18"/>
      <c r="G47" s="18"/>
      <c r="H47" s="18">
        <f t="shared" si="1"/>
        <v>0</v>
      </c>
      <c r="I47" s="18"/>
      <c r="J47" s="18">
        <f t="shared" si="2"/>
        <v>0</v>
      </c>
      <c r="K47" s="18">
        <v>11</v>
      </c>
      <c r="L47" s="18">
        <v>19</v>
      </c>
      <c r="M47" s="18">
        <v>3</v>
      </c>
      <c r="N47" s="18">
        <f t="shared" si="3"/>
        <v>33</v>
      </c>
      <c r="O47" s="18">
        <v>9</v>
      </c>
      <c r="P47" s="18">
        <f t="shared" si="4"/>
        <v>24</v>
      </c>
    </row>
    <row r="48" spans="1:16" ht="12.75">
      <c r="A48" s="42" t="s">
        <v>108</v>
      </c>
      <c r="B48" s="45">
        <v>244</v>
      </c>
      <c r="C48" s="42">
        <v>54</v>
      </c>
      <c r="D48" s="42">
        <f t="shared" si="0"/>
        <v>190</v>
      </c>
      <c r="E48" s="18"/>
      <c r="F48" s="18">
        <v>1</v>
      </c>
      <c r="G48" s="18"/>
      <c r="H48" s="18">
        <f t="shared" si="1"/>
        <v>1</v>
      </c>
      <c r="I48" s="18"/>
      <c r="J48" s="18">
        <f t="shared" si="2"/>
        <v>1</v>
      </c>
      <c r="K48" s="18">
        <v>21</v>
      </c>
      <c r="L48" s="18">
        <v>19</v>
      </c>
      <c r="M48" s="18">
        <v>4</v>
      </c>
      <c r="N48" s="18">
        <f t="shared" si="3"/>
        <v>44</v>
      </c>
      <c r="O48" s="18">
        <v>8</v>
      </c>
      <c r="P48" s="18">
        <f t="shared" si="4"/>
        <v>36</v>
      </c>
    </row>
    <row r="49" spans="1:16" ht="12.75">
      <c r="A49" s="42" t="s">
        <v>109</v>
      </c>
      <c r="B49" s="45">
        <v>248</v>
      </c>
      <c r="C49" s="42">
        <v>52</v>
      </c>
      <c r="D49" s="42">
        <f t="shared" si="0"/>
        <v>196</v>
      </c>
      <c r="E49" s="18"/>
      <c r="F49" s="18">
        <v>2</v>
      </c>
      <c r="G49" s="18"/>
      <c r="H49" s="18">
        <f t="shared" si="1"/>
        <v>2</v>
      </c>
      <c r="I49" s="18"/>
      <c r="J49" s="18">
        <f t="shared" si="2"/>
        <v>2</v>
      </c>
      <c r="K49" s="18">
        <v>14</v>
      </c>
      <c r="L49" s="18">
        <v>15</v>
      </c>
      <c r="M49" s="18"/>
      <c r="N49" s="18">
        <f t="shared" si="3"/>
        <v>29</v>
      </c>
      <c r="O49" s="18">
        <v>3</v>
      </c>
      <c r="P49" s="18">
        <f t="shared" si="4"/>
        <v>26</v>
      </c>
    </row>
    <row r="50" spans="1:16" ht="12.75">
      <c r="A50" s="42" t="s">
        <v>110</v>
      </c>
      <c r="B50" s="45">
        <v>111</v>
      </c>
      <c r="C50" s="42">
        <v>0</v>
      </c>
      <c r="D50" s="42">
        <f t="shared" si="0"/>
        <v>111</v>
      </c>
      <c r="E50" s="18"/>
      <c r="F50" s="18">
        <v>1</v>
      </c>
      <c r="G50" s="18"/>
      <c r="H50" s="18">
        <f t="shared" si="1"/>
        <v>1</v>
      </c>
      <c r="I50" s="18"/>
      <c r="J50" s="18">
        <f t="shared" si="2"/>
        <v>1</v>
      </c>
      <c r="K50" s="18">
        <v>8</v>
      </c>
      <c r="L50" s="18">
        <v>7</v>
      </c>
      <c r="M50" s="18"/>
      <c r="N50" s="18">
        <f t="shared" si="3"/>
        <v>15</v>
      </c>
      <c r="O50" s="18"/>
      <c r="P50" s="18">
        <f t="shared" si="4"/>
        <v>15</v>
      </c>
    </row>
    <row r="51" spans="1:16" ht="12.75">
      <c r="A51" s="42" t="s">
        <v>111</v>
      </c>
      <c r="B51" s="45">
        <v>268</v>
      </c>
      <c r="C51" s="42">
        <v>46</v>
      </c>
      <c r="D51" s="42">
        <f t="shared" si="0"/>
        <v>222</v>
      </c>
      <c r="E51" s="18">
        <v>1</v>
      </c>
      <c r="F51" s="18"/>
      <c r="G51" s="18"/>
      <c r="H51" s="18">
        <f t="shared" si="1"/>
        <v>1</v>
      </c>
      <c r="I51" s="18"/>
      <c r="J51" s="18">
        <f t="shared" si="2"/>
        <v>1</v>
      </c>
      <c r="K51" s="18">
        <v>21</v>
      </c>
      <c r="L51" s="18">
        <v>6</v>
      </c>
      <c r="M51" s="18"/>
      <c r="N51" s="18">
        <f t="shared" si="3"/>
        <v>27</v>
      </c>
      <c r="O51" s="18">
        <v>9</v>
      </c>
      <c r="P51" s="18">
        <f t="shared" si="4"/>
        <v>18</v>
      </c>
    </row>
    <row r="52" spans="1:16" ht="12.75">
      <c r="A52" s="42" t="s">
        <v>112</v>
      </c>
      <c r="B52" s="45">
        <v>258</v>
      </c>
      <c r="C52" s="42">
        <v>37</v>
      </c>
      <c r="D52" s="42">
        <f t="shared" si="0"/>
        <v>221</v>
      </c>
      <c r="E52" s="18"/>
      <c r="F52" s="18">
        <v>6</v>
      </c>
      <c r="G52" s="18"/>
      <c r="H52" s="18">
        <f t="shared" si="1"/>
        <v>6</v>
      </c>
      <c r="I52" s="18">
        <v>4</v>
      </c>
      <c r="J52" s="18">
        <f t="shared" si="2"/>
        <v>2</v>
      </c>
      <c r="K52" s="18">
        <v>17</v>
      </c>
      <c r="L52" s="18">
        <v>11</v>
      </c>
      <c r="M52" s="18"/>
      <c r="N52" s="18">
        <f t="shared" si="3"/>
        <v>28</v>
      </c>
      <c r="O52" s="18">
        <v>1</v>
      </c>
      <c r="P52" s="18">
        <f t="shared" si="4"/>
        <v>27</v>
      </c>
    </row>
    <row r="53" spans="1:16" ht="12.75">
      <c r="A53" s="42" t="s">
        <v>113</v>
      </c>
      <c r="B53" s="45">
        <v>239</v>
      </c>
      <c r="C53" s="42">
        <v>0</v>
      </c>
      <c r="D53" s="42">
        <f t="shared" si="0"/>
        <v>239</v>
      </c>
      <c r="E53" s="18">
        <v>1</v>
      </c>
      <c r="F53" s="18"/>
      <c r="G53" s="18"/>
      <c r="H53" s="18">
        <f t="shared" si="1"/>
        <v>1</v>
      </c>
      <c r="I53" s="18"/>
      <c r="J53" s="18">
        <f t="shared" si="2"/>
        <v>1</v>
      </c>
      <c r="K53" s="18">
        <v>14</v>
      </c>
      <c r="L53" s="18">
        <v>10</v>
      </c>
      <c r="M53" s="18">
        <v>2</v>
      </c>
      <c r="N53" s="18">
        <f t="shared" si="3"/>
        <v>26</v>
      </c>
      <c r="O53" s="18">
        <v>2</v>
      </c>
      <c r="P53" s="18">
        <f t="shared" si="4"/>
        <v>24</v>
      </c>
    </row>
    <row r="54" spans="1:16" s="47" customFormat="1" ht="12.75">
      <c r="A54" s="46" t="s">
        <v>114</v>
      </c>
      <c r="B54" s="45">
        <v>169</v>
      </c>
      <c r="C54" s="46">
        <v>44</v>
      </c>
      <c r="D54" s="42">
        <f t="shared" si="0"/>
        <v>125</v>
      </c>
      <c r="E54" s="46"/>
      <c r="F54" s="46"/>
      <c r="G54" s="46">
        <v>169</v>
      </c>
      <c r="H54" s="46">
        <f t="shared" si="1"/>
        <v>169</v>
      </c>
      <c r="I54" s="46">
        <v>39</v>
      </c>
      <c r="J54" s="46">
        <f t="shared" si="2"/>
        <v>130</v>
      </c>
      <c r="K54" s="46"/>
      <c r="L54" s="46"/>
      <c r="M54" s="46"/>
      <c r="N54" s="46">
        <f t="shared" si="3"/>
        <v>0</v>
      </c>
      <c r="O54" s="46"/>
      <c r="P54" s="46">
        <f t="shared" si="4"/>
        <v>0</v>
      </c>
    </row>
    <row r="55" spans="1:16" ht="12.75">
      <c r="A55" s="42" t="s">
        <v>115</v>
      </c>
      <c r="B55" s="45">
        <v>223</v>
      </c>
      <c r="C55" s="42">
        <v>45</v>
      </c>
      <c r="D55" s="42">
        <f t="shared" si="0"/>
        <v>178</v>
      </c>
      <c r="E55" s="18">
        <v>3</v>
      </c>
      <c r="F55" s="18">
        <v>5</v>
      </c>
      <c r="G55" s="18"/>
      <c r="H55" s="18">
        <f t="shared" si="1"/>
        <v>8</v>
      </c>
      <c r="I55" s="18">
        <v>2</v>
      </c>
      <c r="J55" s="18">
        <f t="shared" si="2"/>
        <v>6</v>
      </c>
      <c r="K55" s="18">
        <v>17</v>
      </c>
      <c r="L55" s="18">
        <v>10</v>
      </c>
      <c r="M55" s="18">
        <v>0</v>
      </c>
      <c r="N55" s="18">
        <f t="shared" si="3"/>
        <v>27</v>
      </c>
      <c r="O55" s="18">
        <v>7</v>
      </c>
      <c r="P55" s="18">
        <f t="shared" si="4"/>
        <v>20</v>
      </c>
    </row>
    <row r="56" spans="1:16" ht="12.75">
      <c r="A56" s="42" t="s">
        <v>116</v>
      </c>
      <c r="B56" s="45">
        <v>256</v>
      </c>
      <c r="C56" s="42">
        <v>31</v>
      </c>
      <c r="D56" s="42">
        <f t="shared" si="0"/>
        <v>225</v>
      </c>
      <c r="E56" s="18"/>
      <c r="F56" s="18">
        <v>3</v>
      </c>
      <c r="G56" s="18"/>
      <c r="H56" s="18">
        <f t="shared" si="1"/>
        <v>3</v>
      </c>
      <c r="I56" s="18"/>
      <c r="J56" s="18">
        <f t="shared" si="2"/>
        <v>3</v>
      </c>
      <c r="K56" s="18">
        <v>12</v>
      </c>
      <c r="L56" s="18">
        <v>11</v>
      </c>
      <c r="M56" s="18">
        <v>1</v>
      </c>
      <c r="N56" s="18">
        <f t="shared" si="3"/>
        <v>24</v>
      </c>
      <c r="O56" s="18">
        <v>4</v>
      </c>
      <c r="P56" s="18">
        <f t="shared" si="4"/>
        <v>20</v>
      </c>
    </row>
    <row r="57" spans="1:16" ht="12.75">
      <c r="A57" s="42" t="s">
        <v>117</v>
      </c>
      <c r="B57" s="45">
        <v>248</v>
      </c>
      <c r="C57" s="42">
        <v>45</v>
      </c>
      <c r="D57" s="42">
        <f t="shared" si="0"/>
        <v>203</v>
      </c>
      <c r="E57" s="18">
        <v>1</v>
      </c>
      <c r="F57" s="18">
        <v>2</v>
      </c>
      <c r="G57" s="18"/>
      <c r="H57" s="18">
        <f t="shared" si="1"/>
        <v>3</v>
      </c>
      <c r="I57" s="18"/>
      <c r="J57" s="18">
        <f t="shared" si="2"/>
        <v>3</v>
      </c>
      <c r="K57" s="18">
        <v>29</v>
      </c>
      <c r="L57" s="18">
        <v>19</v>
      </c>
      <c r="M57" s="18">
        <v>1</v>
      </c>
      <c r="N57" s="18">
        <f t="shared" si="3"/>
        <v>49</v>
      </c>
      <c r="O57" s="18">
        <v>8</v>
      </c>
      <c r="P57" s="18">
        <f t="shared" si="4"/>
        <v>41</v>
      </c>
    </row>
    <row r="58" spans="1:16" ht="12.75">
      <c r="A58" s="42" t="s">
        <v>118</v>
      </c>
      <c r="B58" s="45">
        <v>361</v>
      </c>
      <c r="C58" s="42">
        <v>0</v>
      </c>
      <c r="D58" s="42">
        <f t="shared" si="0"/>
        <v>361</v>
      </c>
      <c r="E58" s="18">
        <v>3</v>
      </c>
      <c r="F58" s="18">
        <v>4</v>
      </c>
      <c r="G58" s="18"/>
      <c r="H58" s="18">
        <f t="shared" si="1"/>
        <v>7</v>
      </c>
      <c r="I58" s="18">
        <v>0</v>
      </c>
      <c r="J58" s="18">
        <f t="shared" si="2"/>
        <v>7</v>
      </c>
      <c r="K58" s="18">
        <v>16</v>
      </c>
      <c r="L58" s="18">
        <v>21</v>
      </c>
      <c r="M58" s="18"/>
      <c r="N58" s="18">
        <f t="shared" si="3"/>
        <v>37</v>
      </c>
      <c r="O58" s="18"/>
      <c r="P58" s="18">
        <f t="shared" si="4"/>
        <v>37</v>
      </c>
    </row>
    <row r="59" spans="1:16" s="47" customFormat="1" ht="12.75">
      <c r="A59" s="46" t="s">
        <v>119</v>
      </c>
      <c r="B59" s="45">
        <v>72</v>
      </c>
      <c r="C59" s="46">
        <v>0</v>
      </c>
      <c r="D59" s="42">
        <f t="shared" si="0"/>
        <v>72</v>
      </c>
      <c r="E59" s="46"/>
      <c r="F59" s="46"/>
      <c r="G59" s="46">
        <v>72</v>
      </c>
      <c r="H59" s="46">
        <f t="shared" si="1"/>
        <v>72</v>
      </c>
      <c r="I59" s="46"/>
      <c r="J59" s="46">
        <f t="shared" si="2"/>
        <v>72</v>
      </c>
      <c r="K59" s="46"/>
      <c r="L59" s="46"/>
      <c r="M59" s="46"/>
      <c r="N59" s="46">
        <f t="shared" si="3"/>
        <v>0</v>
      </c>
      <c r="O59" s="46"/>
      <c r="P59" s="46">
        <f t="shared" si="4"/>
        <v>0</v>
      </c>
    </row>
    <row r="60" spans="1:16" ht="12.75">
      <c r="A60" s="42" t="s">
        <v>120</v>
      </c>
      <c r="B60" s="45">
        <v>215</v>
      </c>
      <c r="C60" s="42">
        <v>19</v>
      </c>
      <c r="D60" s="42">
        <f t="shared" si="0"/>
        <v>196</v>
      </c>
      <c r="E60" s="18">
        <v>1</v>
      </c>
      <c r="F60" s="18"/>
      <c r="G60" s="18"/>
      <c r="H60" s="18">
        <f t="shared" si="1"/>
        <v>1</v>
      </c>
      <c r="I60" s="18"/>
      <c r="J60" s="18">
        <f t="shared" si="2"/>
        <v>1</v>
      </c>
      <c r="K60" s="18">
        <v>20</v>
      </c>
      <c r="L60" s="18">
        <v>13</v>
      </c>
      <c r="M60" s="18"/>
      <c r="N60" s="18">
        <f t="shared" si="3"/>
        <v>33</v>
      </c>
      <c r="O60" s="18">
        <v>6</v>
      </c>
      <c r="P60" s="18">
        <f t="shared" si="4"/>
        <v>27</v>
      </c>
    </row>
    <row r="61" spans="1:16" ht="12.75">
      <c r="A61" s="42" t="s">
        <v>121</v>
      </c>
      <c r="B61" s="45">
        <v>196</v>
      </c>
      <c r="C61" s="42">
        <v>46</v>
      </c>
      <c r="D61" s="42">
        <f t="shared" si="0"/>
        <v>150</v>
      </c>
      <c r="E61" s="18"/>
      <c r="F61" s="18">
        <v>1</v>
      </c>
      <c r="G61" s="18"/>
      <c r="H61" s="18">
        <f t="shared" si="1"/>
        <v>1</v>
      </c>
      <c r="I61" s="18"/>
      <c r="J61" s="18">
        <f t="shared" si="2"/>
        <v>1</v>
      </c>
      <c r="K61" s="18">
        <v>15</v>
      </c>
      <c r="L61" s="18">
        <v>18</v>
      </c>
      <c r="M61" s="18"/>
      <c r="N61" s="18">
        <f t="shared" si="3"/>
        <v>33</v>
      </c>
      <c r="O61" s="18">
        <v>8</v>
      </c>
      <c r="P61" s="18">
        <f t="shared" si="4"/>
        <v>25</v>
      </c>
    </row>
    <row r="62" spans="1:16" ht="12.75">
      <c r="A62" s="42" t="s">
        <v>122</v>
      </c>
      <c r="B62" s="45">
        <v>255</v>
      </c>
      <c r="C62" s="42">
        <v>50</v>
      </c>
      <c r="D62" s="42">
        <f t="shared" si="0"/>
        <v>205</v>
      </c>
      <c r="E62" s="18">
        <v>3</v>
      </c>
      <c r="F62" s="18">
        <v>4</v>
      </c>
      <c r="G62" s="18"/>
      <c r="H62" s="18">
        <f t="shared" si="1"/>
        <v>7</v>
      </c>
      <c r="I62" s="18">
        <v>1</v>
      </c>
      <c r="J62" s="18">
        <f t="shared" si="2"/>
        <v>6</v>
      </c>
      <c r="K62" s="18">
        <v>17</v>
      </c>
      <c r="L62" s="18">
        <v>12</v>
      </c>
      <c r="M62" s="18"/>
      <c r="N62" s="18">
        <f t="shared" si="3"/>
        <v>29</v>
      </c>
      <c r="O62" s="18">
        <v>8</v>
      </c>
      <c r="P62" s="18">
        <f t="shared" si="4"/>
        <v>21</v>
      </c>
    </row>
    <row r="63" spans="1:16" ht="12.75">
      <c r="A63" s="42" t="s">
        <v>123</v>
      </c>
      <c r="B63" s="45">
        <v>120</v>
      </c>
      <c r="C63" s="42">
        <v>0</v>
      </c>
      <c r="D63" s="42">
        <f t="shared" si="0"/>
        <v>120</v>
      </c>
      <c r="E63" s="18"/>
      <c r="F63" s="18">
        <v>1</v>
      </c>
      <c r="G63" s="18"/>
      <c r="H63" s="18">
        <f t="shared" si="1"/>
        <v>1</v>
      </c>
      <c r="I63" s="18"/>
      <c r="J63" s="18">
        <f t="shared" si="2"/>
        <v>1</v>
      </c>
      <c r="K63" s="18">
        <v>9</v>
      </c>
      <c r="L63" s="18">
        <v>7</v>
      </c>
      <c r="M63" s="18"/>
      <c r="N63" s="18">
        <f t="shared" si="3"/>
        <v>16</v>
      </c>
      <c r="O63" s="18"/>
      <c r="P63" s="18">
        <f t="shared" si="4"/>
        <v>16</v>
      </c>
    </row>
    <row r="64" spans="1:16" ht="12.75">
      <c r="A64" s="42" t="s">
        <v>124</v>
      </c>
      <c r="B64" s="45">
        <v>111</v>
      </c>
      <c r="C64" s="42">
        <v>0</v>
      </c>
      <c r="D64" s="42">
        <f t="shared" si="0"/>
        <v>111</v>
      </c>
      <c r="E64" s="18"/>
      <c r="F64" s="18">
        <v>3</v>
      </c>
      <c r="G64" s="18"/>
      <c r="H64" s="18">
        <f t="shared" si="1"/>
        <v>3</v>
      </c>
      <c r="I64" s="18"/>
      <c r="J64" s="18">
        <f t="shared" si="2"/>
        <v>3</v>
      </c>
      <c r="K64" s="18">
        <v>5</v>
      </c>
      <c r="L64" s="18">
        <v>4</v>
      </c>
      <c r="M64" s="18"/>
      <c r="N64" s="18">
        <f t="shared" si="3"/>
        <v>9</v>
      </c>
      <c r="O64" s="18"/>
      <c r="P64" s="18">
        <f t="shared" si="4"/>
        <v>9</v>
      </c>
    </row>
    <row r="65" spans="1:16" ht="12.75">
      <c r="A65" s="42" t="s">
        <v>125</v>
      </c>
      <c r="B65" s="45">
        <v>270</v>
      </c>
      <c r="C65" s="42">
        <v>65</v>
      </c>
      <c r="D65" s="42">
        <f t="shared" si="0"/>
        <v>205</v>
      </c>
      <c r="E65" s="18"/>
      <c r="F65" s="18">
        <v>5</v>
      </c>
      <c r="G65" s="18"/>
      <c r="H65" s="18">
        <f t="shared" si="1"/>
        <v>5</v>
      </c>
      <c r="I65" s="18">
        <v>2</v>
      </c>
      <c r="J65" s="18">
        <f t="shared" si="2"/>
        <v>3</v>
      </c>
      <c r="K65" s="18">
        <v>17</v>
      </c>
      <c r="L65" s="18">
        <v>20</v>
      </c>
      <c r="M65" s="18"/>
      <c r="N65" s="18">
        <f t="shared" si="3"/>
        <v>37</v>
      </c>
      <c r="O65" s="18">
        <v>16</v>
      </c>
      <c r="P65" s="18">
        <f t="shared" si="4"/>
        <v>21</v>
      </c>
    </row>
    <row r="66" spans="1:16" ht="12.75">
      <c r="A66" s="42" t="s">
        <v>126</v>
      </c>
      <c r="B66" s="45">
        <v>254</v>
      </c>
      <c r="C66" s="42">
        <v>60</v>
      </c>
      <c r="D66" s="42">
        <f t="shared" si="0"/>
        <v>194</v>
      </c>
      <c r="E66" s="18"/>
      <c r="F66" s="18"/>
      <c r="G66" s="18"/>
      <c r="H66" s="18">
        <f t="shared" si="1"/>
        <v>0</v>
      </c>
      <c r="I66" s="18"/>
      <c r="J66" s="18">
        <f t="shared" si="2"/>
        <v>0</v>
      </c>
      <c r="K66" s="18">
        <v>24</v>
      </c>
      <c r="L66" s="18">
        <v>9</v>
      </c>
      <c r="M66" s="18"/>
      <c r="N66" s="18">
        <f t="shared" si="3"/>
        <v>33</v>
      </c>
      <c r="O66" s="18">
        <v>10</v>
      </c>
      <c r="P66" s="18">
        <f t="shared" si="4"/>
        <v>23</v>
      </c>
    </row>
    <row r="67" spans="1:16" ht="12.75">
      <c r="A67" s="42" t="s">
        <v>127</v>
      </c>
      <c r="B67" s="45">
        <v>239</v>
      </c>
      <c r="C67" s="42">
        <v>56</v>
      </c>
      <c r="D67" s="42">
        <f t="shared" si="0"/>
        <v>183</v>
      </c>
      <c r="E67" s="18"/>
      <c r="F67" s="18">
        <v>1</v>
      </c>
      <c r="G67" s="18"/>
      <c r="H67" s="18">
        <f t="shared" si="1"/>
        <v>1</v>
      </c>
      <c r="I67" s="18"/>
      <c r="J67" s="18">
        <f t="shared" si="2"/>
        <v>1</v>
      </c>
      <c r="K67" s="18">
        <v>15</v>
      </c>
      <c r="L67" s="18">
        <v>12</v>
      </c>
      <c r="M67" s="18">
        <v>1</v>
      </c>
      <c r="N67" s="18">
        <f t="shared" si="3"/>
        <v>28</v>
      </c>
      <c r="O67" s="18">
        <v>14</v>
      </c>
      <c r="P67" s="18">
        <f t="shared" si="4"/>
        <v>14</v>
      </c>
    </row>
    <row r="68" spans="1:16" ht="12.75">
      <c r="A68" s="42" t="s">
        <v>128</v>
      </c>
      <c r="B68" s="45">
        <v>264</v>
      </c>
      <c r="C68" s="42">
        <v>60</v>
      </c>
      <c r="D68" s="42">
        <f t="shared" si="0"/>
        <v>204</v>
      </c>
      <c r="E68" s="18">
        <v>1</v>
      </c>
      <c r="F68" s="18"/>
      <c r="G68" s="18"/>
      <c r="H68" s="18">
        <f t="shared" si="1"/>
        <v>1</v>
      </c>
      <c r="I68" s="18"/>
      <c r="J68" s="18">
        <f t="shared" si="2"/>
        <v>1</v>
      </c>
      <c r="K68" s="18">
        <v>20</v>
      </c>
      <c r="L68" s="18">
        <v>17</v>
      </c>
      <c r="M68" s="18">
        <v>2</v>
      </c>
      <c r="N68" s="18">
        <f t="shared" si="3"/>
        <v>39</v>
      </c>
      <c r="O68" s="18">
        <v>15</v>
      </c>
      <c r="P68" s="18">
        <f t="shared" si="4"/>
        <v>24</v>
      </c>
    </row>
    <row r="69" spans="1:16" ht="12.75">
      <c r="A69" s="42" t="s">
        <v>129</v>
      </c>
      <c r="B69" s="45">
        <v>230</v>
      </c>
      <c r="C69" s="42">
        <v>59</v>
      </c>
      <c r="D69" s="42">
        <f t="shared" si="0"/>
        <v>171</v>
      </c>
      <c r="E69" s="18"/>
      <c r="F69" s="18">
        <v>2</v>
      </c>
      <c r="G69" s="18"/>
      <c r="H69" s="18">
        <f t="shared" si="1"/>
        <v>2</v>
      </c>
      <c r="I69" s="18"/>
      <c r="J69" s="18">
        <f t="shared" si="2"/>
        <v>2</v>
      </c>
      <c r="K69" s="18">
        <v>12</v>
      </c>
      <c r="L69" s="18">
        <v>14</v>
      </c>
      <c r="M69" s="18"/>
      <c r="N69" s="18">
        <f t="shared" si="3"/>
        <v>26</v>
      </c>
      <c r="O69" s="18">
        <v>5</v>
      </c>
      <c r="P69" s="18">
        <f t="shared" si="4"/>
        <v>21</v>
      </c>
    </row>
    <row r="70" spans="1:16" ht="12.75">
      <c r="A70" s="42" t="s">
        <v>130</v>
      </c>
      <c r="B70" s="45">
        <v>190</v>
      </c>
      <c r="C70" s="42">
        <v>40</v>
      </c>
      <c r="D70" s="42">
        <f t="shared" si="0"/>
        <v>150</v>
      </c>
      <c r="E70" s="18"/>
      <c r="F70" s="18"/>
      <c r="G70" s="18"/>
      <c r="H70" s="18">
        <f t="shared" si="1"/>
        <v>0</v>
      </c>
      <c r="I70" s="18"/>
      <c r="J70" s="18">
        <f t="shared" si="2"/>
        <v>0</v>
      </c>
      <c r="K70" s="18">
        <v>8</v>
      </c>
      <c r="L70" s="18">
        <v>13</v>
      </c>
      <c r="M70" s="18">
        <v>4</v>
      </c>
      <c r="N70" s="18">
        <f t="shared" si="3"/>
        <v>25</v>
      </c>
      <c r="O70" s="18">
        <v>11</v>
      </c>
      <c r="P70" s="18">
        <f t="shared" si="4"/>
        <v>14</v>
      </c>
    </row>
    <row r="71" spans="1:16" s="95" customFormat="1" ht="12.75">
      <c r="A71" s="93" t="s">
        <v>131</v>
      </c>
      <c r="B71" s="94">
        <v>192</v>
      </c>
      <c r="C71" s="93">
        <v>25</v>
      </c>
      <c r="D71" s="93">
        <f t="shared" si="0"/>
        <v>167</v>
      </c>
      <c r="E71" s="93">
        <v>44</v>
      </c>
      <c r="F71" s="93">
        <v>3</v>
      </c>
      <c r="G71" s="93"/>
      <c r="H71" s="93">
        <f t="shared" si="1"/>
        <v>47</v>
      </c>
      <c r="I71" s="93"/>
      <c r="J71" s="93">
        <f t="shared" si="2"/>
        <v>47</v>
      </c>
      <c r="K71" s="93">
        <v>11</v>
      </c>
      <c r="L71" s="93">
        <v>14</v>
      </c>
      <c r="M71" s="93">
        <v>0</v>
      </c>
      <c r="N71" s="93">
        <f t="shared" si="3"/>
        <v>25</v>
      </c>
      <c r="O71" s="93"/>
      <c r="P71" s="93">
        <f t="shared" si="4"/>
        <v>25</v>
      </c>
    </row>
    <row r="72" spans="1:16" ht="12.75">
      <c r="A72" s="42" t="s">
        <v>132</v>
      </c>
      <c r="B72" s="45">
        <v>241</v>
      </c>
      <c r="C72" s="42">
        <v>64</v>
      </c>
      <c r="D72" s="42">
        <f t="shared" si="0"/>
        <v>177</v>
      </c>
      <c r="E72" s="18">
        <v>1</v>
      </c>
      <c r="F72" s="18">
        <v>3</v>
      </c>
      <c r="G72" s="18"/>
      <c r="H72" s="18">
        <f t="shared" si="1"/>
        <v>4</v>
      </c>
      <c r="I72" s="18">
        <v>1</v>
      </c>
      <c r="J72" s="18">
        <f t="shared" si="2"/>
        <v>3</v>
      </c>
      <c r="K72" s="18">
        <v>16</v>
      </c>
      <c r="L72" s="18">
        <v>14</v>
      </c>
      <c r="M72" s="18">
        <v>3</v>
      </c>
      <c r="N72" s="18">
        <f t="shared" si="3"/>
        <v>33</v>
      </c>
      <c r="O72" s="18">
        <v>9</v>
      </c>
      <c r="P72" s="18">
        <f t="shared" si="4"/>
        <v>24</v>
      </c>
    </row>
    <row r="73" spans="1:16" ht="12.75">
      <c r="A73" s="42" t="s">
        <v>133</v>
      </c>
      <c r="B73" s="45">
        <v>264</v>
      </c>
      <c r="C73" s="42">
        <v>67</v>
      </c>
      <c r="D73" s="42">
        <f t="shared" si="0"/>
        <v>197</v>
      </c>
      <c r="E73" s="18">
        <v>2</v>
      </c>
      <c r="F73" s="18">
        <v>4</v>
      </c>
      <c r="G73" s="18">
        <v>0</v>
      </c>
      <c r="H73" s="18">
        <f t="shared" si="1"/>
        <v>6</v>
      </c>
      <c r="I73" s="18">
        <v>1</v>
      </c>
      <c r="J73" s="18">
        <f t="shared" si="2"/>
        <v>5</v>
      </c>
      <c r="K73" s="18">
        <v>16</v>
      </c>
      <c r="L73" s="18">
        <v>15</v>
      </c>
      <c r="M73" s="18"/>
      <c r="N73" s="18">
        <f t="shared" si="3"/>
        <v>31</v>
      </c>
      <c r="O73" s="18">
        <v>5</v>
      </c>
      <c r="P73" s="18">
        <f t="shared" si="4"/>
        <v>26</v>
      </c>
    </row>
    <row r="74" spans="1:16" ht="12.75">
      <c r="A74" s="42" t="s">
        <v>134</v>
      </c>
      <c r="B74" s="45">
        <v>255</v>
      </c>
      <c r="C74" s="42">
        <v>25</v>
      </c>
      <c r="D74" s="42">
        <f t="shared" si="0"/>
        <v>230</v>
      </c>
      <c r="E74" s="18">
        <v>1</v>
      </c>
      <c r="F74" s="18">
        <v>1</v>
      </c>
      <c r="G74" s="18"/>
      <c r="H74" s="18">
        <f t="shared" si="1"/>
        <v>2</v>
      </c>
      <c r="I74" s="18">
        <v>1</v>
      </c>
      <c r="J74" s="18">
        <f t="shared" si="2"/>
        <v>1</v>
      </c>
      <c r="K74" s="18">
        <v>14</v>
      </c>
      <c r="L74" s="18">
        <v>15</v>
      </c>
      <c r="M74" s="18">
        <v>2</v>
      </c>
      <c r="N74" s="18">
        <f t="shared" si="3"/>
        <v>31</v>
      </c>
      <c r="O74" s="18">
        <v>6</v>
      </c>
      <c r="P74" s="18">
        <f t="shared" si="4"/>
        <v>25</v>
      </c>
    </row>
    <row r="75" spans="1:16" ht="12.75">
      <c r="A75" s="42" t="s">
        <v>135</v>
      </c>
      <c r="B75" s="45">
        <v>236</v>
      </c>
      <c r="C75" s="42">
        <v>44</v>
      </c>
      <c r="D75" s="42">
        <f aca="true" t="shared" si="5" ref="D75:D90">B75-C75</f>
        <v>192</v>
      </c>
      <c r="E75" s="18"/>
      <c r="F75" s="18">
        <v>3</v>
      </c>
      <c r="G75" s="18"/>
      <c r="H75" s="18">
        <f aca="true" t="shared" si="6" ref="H75:H90">E75+F75+G75</f>
        <v>3</v>
      </c>
      <c r="I75" s="18"/>
      <c r="J75" s="18">
        <f aca="true" t="shared" si="7" ref="J75:J80">H75-I75</f>
        <v>3</v>
      </c>
      <c r="K75" s="18">
        <v>15</v>
      </c>
      <c r="L75" s="18">
        <v>19</v>
      </c>
      <c r="M75" s="18">
        <v>2</v>
      </c>
      <c r="N75" s="18">
        <f aca="true" t="shared" si="8" ref="N75:N90">L75+K75+M75</f>
        <v>36</v>
      </c>
      <c r="O75" s="18">
        <v>3</v>
      </c>
      <c r="P75" s="18">
        <f aca="true" t="shared" si="9" ref="P75:P90">N75-O75</f>
        <v>33</v>
      </c>
    </row>
    <row r="76" spans="1:16" ht="12.75">
      <c r="A76" s="42" t="s">
        <v>136</v>
      </c>
      <c r="B76" s="45">
        <v>250</v>
      </c>
      <c r="C76" s="42">
        <v>92</v>
      </c>
      <c r="D76" s="42">
        <f t="shared" si="5"/>
        <v>158</v>
      </c>
      <c r="E76" s="18"/>
      <c r="F76" s="18"/>
      <c r="G76" s="18"/>
      <c r="H76" s="18">
        <f t="shared" si="6"/>
        <v>0</v>
      </c>
      <c r="I76" s="18"/>
      <c r="J76" s="18">
        <f t="shared" si="7"/>
        <v>0</v>
      </c>
      <c r="K76" s="18">
        <v>11</v>
      </c>
      <c r="L76" s="18">
        <v>11</v>
      </c>
      <c r="M76" s="18"/>
      <c r="N76" s="18">
        <f t="shared" si="8"/>
        <v>22</v>
      </c>
      <c r="O76" s="18">
        <v>10</v>
      </c>
      <c r="P76" s="18">
        <f t="shared" si="9"/>
        <v>12</v>
      </c>
    </row>
    <row r="77" spans="1:16" ht="12.75">
      <c r="A77" s="42" t="s">
        <v>137</v>
      </c>
      <c r="B77" s="45">
        <v>250</v>
      </c>
      <c r="C77" s="42">
        <v>60</v>
      </c>
      <c r="D77" s="42">
        <f t="shared" si="5"/>
        <v>190</v>
      </c>
      <c r="E77" s="18">
        <v>1</v>
      </c>
      <c r="F77" s="18"/>
      <c r="G77" s="18"/>
      <c r="H77" s="18">
        <f t="shared" si="6"/>
        <v>1</v>
      </c>
      <c r="I77" s="18"/>
      <c r="J77" s="18">
        <f t="shared" si="7"/>
        <v>1</v>
      </c>
      <c r="K77" s="18">
        <v>19</v>
      </c>
      <c r="L77" s="18">
        <v>16</v>
      </c>
      <c r="M77" s="18"/>
      <c r="N77" s="18">
        <f t="shared" si="8"/>
        <v>35</v>
      </c>
      <c r="O77" s="18">
        <v>17</v>
      </c>
      <c r="P77" s="18">
        <f t="shared" si="9"/>
        <v>18</v>
      </c>
    </row>
    <row r="78" spans="1:16" ht="12.75">
      <c r="A78" s="42" t="s">
        <v>138</v>
      </c>
      <c r="B78" s="45">
        <v>270</v>
      </c>
      <c r="C78" s="42">
        <v>21</v>
      </c>
      <c r="D78" s="42">
        <f t="shared" si="5"/>
        <v>249</v>
      </c>
      <c r="E78" s="18"/>
      <c r="F78" s="18">
        <v>2</v>
      </c>
      <c r="G78" s="18"/>
      <c r="H78" s="18">
        <f t="shared" si="6"/>
        <v>2</v>
      </c>
      <c r="I78" s="18"/>
      <c r="J78" s="18">
        <f t="shared" si="7"/>
        <v>2</v>
      </c>
      <c r="K78" s="18">
        <v>20</v>
      </c>
      <c r="L78" s="18">
        <v>20</v>
      </c>
      <c r="M78" s="18">
        <v>4</v>
      </c>
      <c r="N78" s="18">
        <f t="shared" si="8"/>
        <v>44</v>
      </c>
      <c r="O78" s="18">
        <v>7</v>
      </c>
      <c r="P78" s="18">
        <f t="shared" si="9"/>
        <v>37</v>
      </c>
    </row>
    <row r="79" spans="1:16" ht="12.75">
      <c r="A79" s="42" t="s">
        <v>139</v>
      </c>
      <c r="B79" s="45">
        <v>195</v>
      </c>
      <c r="C79" s="42">
        <v>173</v>
      </c>
      <c r="D79" s="42">
        <f t="shared" si="5"/>
        <v>22</v>
      </c>
      <c r="E79" s="18"/>
      <c r="F79" s="18">
        <v>1</v>
      </c>
      <c r="G79" s="18"/>
      <c r="H79" s="18">
        <f t="shared" si="6"/>
        <v>1</v>
      </c>
      <c r="I79" s="18">
        <v>1</v>
      </c>
      <c r="J79" s="18">
        <f t="shared" si="7"/>
        <v>0</v>
      </c>
      <c r="K79" s="18">
        <v>6</v>
      </c>
      <c r="L79" s="18">
        <v>9</v>
      </c>
      <c r="M79" s="18">
        <v>2</v>
      </c>
      <c r="N79" s="18">
        <f t="shared" si="8"/>
        <v>17</v>
      </c>
      <c r="O79" s="18">
        <v>16</v>
      </c>
      <c r="P79" s="18">
        <f t="shared" si="9"/>
        <v>1</v>
      </c>
    </row>
    <row r="80" spans="1:16" ht="12.75">
      <c r="A80" s="42" t="s">
        <v>140</v>
      </c>
      <c r="B80" s="45">
        <v>346</v>
      </c>
      <c r="C80" s="42">
        <v>94</v>
      </c>
      <c r="D80" s="42">
        <f t="shared" si="5"/>
        <v>252</v>
      </c>
      <c r="E80" s="18">
        <v>2</v>
      </c>
      <c r="F80" s="18"/>
      <c r="G80" s="18"/>
      <c r="H80" s="18">
        <f t="shared" si="6"/>
        <v>2</v>
      </c>
      <c r="I80" s="18">
        <v>1</v>
      </c>
      <c r="J80" s="18">
        <f t="shared" si="7"/>
        <v>1</v>
      </c>
      <c r="K80" s="18">
        <v>18</v>
      </c>
      <c r="L80" s="18">
        <v>17</v>
      </c>
      <c r="M80" s="18">
        <v>2</v>
      </c>
      <c r="N80" s="18">
        <f t="shared" si="8"/>
        <v>37</v>
      </c>
      <c r="O80" s="18">
        <v>10</v>
      </c>
      <c r="P80" s="18">
        <f t="shared" si="9"/>
        <v>27</v>
      </c>
    </row>
    <row r="81" spans="1:16" ht="12.75">
      <c r="A81" s="42" t="s">
        <v>141</v>
      </c>
      <c r="B81" s="45">
        <v>405</v>
      </c>
      <c r="C81" s="42">
        <v>84</v>
      </c>
      <c r="D81" s="42">
        <f t="shared" si="5"/>
        <v>321</v>
      </c>
      <c r="E81" s="18"/>
      <c r="F81" s="18">
        <v>1</v>
      </c>
      <c r="G81" s="18"/>
      <c r="H81" s="18">
        <f t="shared" si="6"/>
        <v>1</v>
      </c>
      <c r="I81" s="18"/>
      <c r="J81" s="18">
        <f>H81-I81</f>
        <v>1</v>
      </c>
      <c r="K81" s="18">
        <v>24</v>
      </c>
      <c r="L81" s="18">
        <v>12</v>
      </c>
      <c r="M81" s="18">
        <v>4</v>
      </c>
      <c r="N81" s="18">
        <f t="shared" si="8"/>
        <v>40</v>
      </c>
      <c r="O81" s="18">
        <v>0</v>
      </c>
      <c r="P81" s="18">
        <f t="shared" si="9"/>
        <v>40</v>
      </c>
    </row>
    <row r="82" spans="1:16" s="47" customFormat="1" ht="15">
      <c r="A82" s="46" t="s">
        <v>142</v>
      </c>
      <c r="B82" s="48">
        <f>SUM(B10:B81)</f>
        <v>14828</v>
      </c>
      <c r="C82" s="48">
        <f aca="true" t="shared" si="10" ref="C82:P82">SUM(C10:C81)</f>
        <v>3528</v>
      </c>
      <c r="D82" s="48">
        <f t="shared" si="10"/>
        <v>11300</v>
      </c>
      <c r="E82" s="48">
        <f t="shared" si="10"/>
        <v>77</v>
      </c>
      <c r="F82" s="48">
        <f t="shared" si="10"/>
        <v>95</v>
      </c>
      <c r="G82" s="48">
        <f t="shared" si="10"/>
        <v>322</v>
      </c>
      <c r="H82" s="48">
        <f t="shared" si="10"/>
        <v>494</v>
      </c>
      <c r="I82" s="48">
        <f t="shared" si="10"/>
        <v>62</v>
      </c>
      <c r="J82" s="48">
        <f t="shared" si="10"/>
        <v>432</v>
      </c>
      <c r="K82" s="48">
        <f t="shared" si="10"/>
        <v>899</v>
      </c>
      <c r="L82" s="48">
        <f t="shared" si="10"/>
        <v>795</v>
      </c>
      <c r="M82" s="48">
        <f t="shared" si="10"/>
        <v>86</v>
      </c>
      <c r="N82" s="48">
        <f t="shared" si="10"/>
        <v>1780</v>
      </c>
      <c r="O82" s="48">
        <f t="shared" si="10"/>
        <v>391</v>
      </c>
      <c r="P82" s="49">
        <f t="shared" si="10"/>
        <v>1389</v>
      </c>
    </row>
    <row r="83" spans="1:16" ht="12.75">
      <c r="A83" s="42" t="s">
        <v>143</v>
      </c>
      <c r="B83" s="42">
        <v>117</v>
      </c>
      <c r="C83" s="42">
        <v>0</v>
      </c>
      <c r="D83" s="42">
        <f t="shared" si="5"/>
        <v>117</v>
      </c>
      <c r="E83" s="18"/>
      <c r="F83" s="18"/>
      <c r="G83" s="18"/>
      <c r="H83" s="18">
        <f t="shared" si="6"/>
        <v>0</v>
      </c>
      <c r="I83" s="18"/>
      <c r="J83" s="18">
        <f>H83-I83</f>
        <v>0</v>
      </c>
      <c r="K83" s="18">
        <v>10</v>
      </c>
      <c r="L83" s="18">
        <v>4</v>
      </c>
      <c r="M83" s="18"/>
      <c r="N83" s="18">
        <f t="shared" si="8"/>
        <v>14</v>
      </c>
      <c r="O83" s="18"/>
      <c r="P83" s="18">
        <f t="shared" si="9"/>
        <v>14</v>
      </c>
    </row>
    <row r="84" spans="1:16" ht="12.75">
      <c r="A84" s="42" t="s">
        <v>144</v>
      </c>
      <c r="B84" s="42">
        <v>150</v>
      </c>
      <c r="C84" s="42">
        <v>0</v>
      </c>
      <c r="D84" s="42">
        <f t="shared" si="5"/>
        <v>150</v>
      </c>
      <c r="E84" s="18"/>
      <c r="F84" s="18"/>
      <c r="G84" s="18"/>
      <c r="H84" s="18">
        <f t="shared" si="6"/>
        <v>0</v>
      </c>
      <c r="I84" s="18"/>
      <c r="J84" s="18">
        <f aca="true" t="shared" si="11" ref="J84:J90">H84-I84</f>
        <v>0</v>
      </c>
      <c r="K84" s="18">
        <v>4</v>
      </c>
      <c r="L84" s="18">
        <v>3</v>
      </c>
      <c r="M84" s="18"/>
      <c r="N84" s="18">
        <f t="shared" si="8"/>
        <v>7</v>
      </c>
      <c r="O84" s="18"/>
      <c r="P84" s="18">
        <f t="shared" si="9"/>
        <v>7</v>
      </c>
    </row>
    <row r="85" spans="1:16" ht="12.75">
      <c r="A85" s="42" t="s">
        <v>145</v>
      </c>
      <c r="B85" s="42">
        <v>105</v>
      </c>
      <c r="C85" s="42">
        <v>0</v>
      </c>
      <c r="D85" s="42">
        <f t="shared" si="5"/>
        <v>105</v>
      </c>
      <c r="E85" s="18">
        <v>3</v>
      </c>
      <c r="F85" s="18">
        <v>2</v>
      </c>
      <c r="G85" s="18"/>
      <c r="H85" s="18">
        <f t="shared" si="6"/>
        <v>5</v>
      </c>
      <c r="I85" s="18"/>
      <c r="J85" s="18">
        <f t="shared" si="11"/>
        <v>5</v>
      </c>
      <c r="K85" s="18">
        <v>5</v>
      </c>
      <c r="L85" s="18">
        <v>7</v>
      </c>
      <c r="M85" s="18">
        <v>1</v>
      </c>
      <c r="N85" s="18">
        <f t="shared" si="8"/>
        <v>13</v>
      </c>
      <c r="O85" s="18"/>
      <c r="P85" s="18">
        <f t="shared" si="9"/>
        <v>13</v>
      </c>
    </row>
    <row r="86" spans="1:16" ht="12.75">
      <c r="A86" s="42" t="s">
        <v>146</v>
      </c>
      <c r="B86" s="42">
        <v>215</v>
      </c>
      <c r="C86" s="42">
        <v>0</v>
      </c>
      <c r="D86" s="42">
        <f t="shared" si="5"/>
        <v>215</v>
      </c>
      <c r="E86" s="18"/>
      <c r="F86" s="18">
        <v>1</v>
      </c>
      <c r="G86" s="18">
        <v>0</v>
      </c>
      <c r="H86" s="18">
        <f t="shared" si="6"/>
        <v>1</v>
      </c>
      <c r="I86" s="18">
        <v>0</v>
      </c>
      <c r="J86" s="18">
        <f t="shared" si="11"/>
        <v>1</v>
      </c>
      <c r="K86" s="18">
        <v>0</v>
      </c>
      <c r="L86" s="18">
        <v>7</v>
      </c>
      <c r="M86" s="18">
        <v>0</v>
      </c>
      <c r="N86" s="18">
        <f t="shared" si="8"/>
        <v>7</v>
      </c>
      <c r="O86" s="18">
        <v>0</v>
      </c>
      <c r="P86" s="18">
        <f t="shared" si="9"/>
        <v>7</v>
      </c>
    </row>
    <row r="87" spans="1:16" ht="12.75">
      <c r="A87" s="42" t="s">
        <v>147</v>
      </c>
      <c r="B87" s="42">
        <v>190</v>
      </c>
      <c r="C87" s="42">
        <v>0</v>
      </c>
      <c r="D87" s="42">
        <f t="shared" si="5"/>
        <v>190</v>
      </c>
      <c r="E87" s="18"/>
      <c r="F87" s="18"/>
      <c r="G87" s="18"/>
      <c r="H87" s="18">
        <f t="shared" si="6"/>
        <v>0</v>
      </c>
      <c r="I87" s="18"/>
      <c r="J87" s="18">
        <f t="shared" si="11"/>
        <v>0</v>
      </c>
      <c r="K87" s="18">
        <v>32</v>
      </c>
      <c r="L87" s="18">
        <v>20</v>
      </c>
      <c r="M87" s="18"/>
      <c r="N87" s="18">
        <f t="shared" si="8"/>
        <v>52</v>
      </c>
      <c r="O87" s="18"/>
      <c r="P87" s="18">
        <f t="shared" si="9"/>
        <v>52</v>
      </c>
    </row>
    <row r="88" spans="1:16" ht="12.75">
      <c r="A88" s="42" t="s">
        <v>148</v>
      </c>
      <c r="B88" s="42">
        <v>64</v>
      </c>
      <c r="C88" s="42">
        <v>21</v>
      </c>
      <c r="D88" s="42">
        <f t="shared" si="5"/>
        <v>43</v>
      </c>
      <c r="E88" s="18"/>
      <c r="F88" s="18"/>
      <c r="G88" s="18"/>
      <c r="H88" s="18">
        <f t="shared" si="6"/>
        <v>0</v>
      </c>
      <c r="I88" s="18"/>
      <c r="J88" s="18">
        <f t="shared" si="11"/>
        <v>0</v>
      </c>
      <c r="K88" s="18">
        <v>15</v>
      </c>
      <c r="L88" s="18">
        <v>15</v>
      </c>
      <c r="M88" s="18"/>
      <c r="N88" s="18">
        <f t="shared" si="8"/>
        <v>30</v>
      </c>
      <c r="O88" s="18">
        <v>7</v>
      </c>
      <c r="P88" s="18">
        <f t="shared" si="9"/>
        <v>23</v>
      </c>
    </row>
    <row r="89" spans="1:16" ht="12.75">
      <c r="A89" s="42" t="s">
        <v>149</v>
      </c>
      <c r="B89" s="42">
        <v>276</v>
      </c>
      <c r="C89" s="42">
        <v>51</v>
      </c>
      <c r="D89" s="42">
        <f t="shared" si="5"/>
        <v>225</v>
      </c>
      <c r="E89" s="18"/>
      <c r="F89" s="18">
        <v>2</v>
      </c>
      <c r="G89" s="18"/>
      <c r="H89" s="18">
        <f t="shared" si="6"/>
        <v>2</v>
      </c>
      <c r="I89" s="18"/>
      <c r="J89" s="18">
        <f t="shared" si="11"/>
        <v>2</v>
      </c>
      <c r="K89" s="18">
        <v>17</v>
      </c>
      <c r="L89" s="18">
        <v>18</v>
      </c>
      <c r="M89" s="18">
        <v>0</v>
      </c>
      <c r="N89" s="18">
        <f t="shared" si="8"/>
        <v>35</v>
      </c>
      <c r="O89" s="18">
        <v>3</v>
      </c>
      <c r="P89" s="18">
        <f t="shared" si="9"/>
        <v>32</v>
      </c>
    </row>
    <row r="90" spans="1:16" ht="12.75">
      <c r="A90" s="42" t="s">
        <v>150</v>
      </c>
      <c r="B90" s="42">
        <v>85</v>
      </c>
      <c r="C90" s="42">
        <v>17</v>
      </c>
      <c r="D90" s="42">
        <f t="shared" si="5"/>
        <v>68</v>
      </c>
      <c r="E90" s="18">
        <v>1</v>
      </c>
      <c r="F90" s="18"/>
      <c r="G90" s="18"/>
      <c r="H90" s="18">
        <f t="shared" si="6"/>
        <v>1</v>
      </c>
      <c r="I90" s="18"/>
      <c r="J90" s="18">
        <f t="shared" si="11"/>
        <v>1</v>
      </c>
      <c r="K90" s="18">
        <v>14</v>
      </c>
      <c r="L90" s="18">
        <v>8</v>
      </c>
      <c r="M90" s="18"/>
      <c r="N90" s="18">
        <f t="shared" si="8"/>
        <v>22</v>
      </c>
      <c r="O90" s="18">
        <v>3</v>
      </c>
      <c r="P90" s="18">
        <f t="shared" si="9"/>
        <v>19</v>
      </c>
    </row>
    <row r="91" spans="1:16" s="47" customFormat="1" ht="15">
      <c r="A91" s="48" t="s">
        <v>151</v>
      </c>
      <c r="B91" s="48">
        <f>SUM(B83:B90)</f>
        <v>1202</v>
      </c>
      <c r="C91" s="48">
        <f aca="true" t="shared" si="12" ref="C91:P91">SUM(C83:C90)</f>
        <v>89</v>
      </c>
      <c r="D91" s="48">
        <f t="shared" si="12"/>
        <v>1113</v>
      </c>
      <c r="E91" s="48">
        <f t="shared" si="12"/>
        <v>4</v>
      </c>
      <c r="F91" s="48">
        <f t="shared" si="12"/>
        <v>5</v>
      </c>
      <c r="G91" s="48">
        <f t="shared" si="12"/>
        <v>0</v>
      </c>
      <c r="H91" s="48">
        <f t="shared" si="12"/>
        <v>9</v>
      </c>
      <c r="I91" s="48">
        <f t="shared" si="12"/>
        <v>0</v>
      </c>
      <c r="J91" s="48">
        <f t="shared" si="12"/>
        <v>9</v>
      </c>
      <c r="K91" s="48">
        <f t="shared" si="12"/>
        <v>97</v>
      </c>
      <c r="L91" s="48">
        <f t="shared" si="12"/>
        <v>82</v>
      </c>
      <c r="M91" s="48">
        <f t="shared" si="12"/>
        <v>1</v>
      </c>
      <c r="N91" s="48">
        <f t="shared" si="12"/>
        <v>180</v>
      </c>
      <c r="O91" s="48">
        <f t="shared" si="12"/>
        <v>13</v>
      </c>
      <c r="P91" s="49">
        <f t="shared" si="12"/>
        <v>167</v>
      </c>
    </row>
    <row r="92" spans="1:16" ht="15">
      <c r="A92" s="42" t="s">
        <v>0</v>
      </c>
      <c r="B92" s="50">
        <f>B91+B82</f>
        <v>16030</v>
      </c>
      <c r="C92" s="50">
        <f aca="true" t="shared" si="13" ref="C92:P92">C91+C82</f>
        <v>3617</v>
      </c>
      <c r="D92" s="50">
        <f t="shared" si="13"/>
        <v>12413</v>
      </c>
      <c r="E92" s="50">
        <f t="shared" si="13"/>
        <v>81</v>
      </c>
      <c r="F92" s="50">
        <f t="shared" si="13"/>
        <v>100</v>
      </c>
      <c r="G92" s="50">
        <f t="shared" si="13"/>
        <v>322</v>
      </c>
      <c r="H92" s="50">
        <f t="shared" si="13"/>
        <v>503</v>
      </c>
      <c r="I92" s="50">
        <f t="shared" si="13"/>
        <v>62</v>
      </c>
      <c r="J92" s="50">
        <f t="shared" si="13"/>
        <v>441</v>
      </c>
      <c r="K92" s="50">
        <f t="shared" si="13"/>
        <v>996</v>
      </c>
      <c r="L92" s="50">
        <f t="shared" si="13"/>
        <v>877</v>
      </c>
      <c r="M92" s="50">
        <f t="shared" si="13"/>
        <v>87</v>
      </c>
      <c r="N92" s="50">
        <f t="shared" si="13"/>
        <v>1960</v>
      </c>
      <c r="O92" s="50">
        <f t="shared" si="13"/>
        <v>404</v>
      </c>
      <c r="P92" s="51">
        <f t="shared" si="13"/>
        <v>1556</v>
      </c>
    </row>
    <row r="94" ht="12.75">
      <c r="A94" s="52" t="s">
        <v>152</v>
      </c>
    </row>
    <row r="95" spans="1:2" ht="12.75">
      <c r="A95" s="52" t="s">
        <v>153</v>
      </c>
      <c r="B95" s="36">
        <v>15</v>
      </c>
    </row>
    <row r="96" spans="1:2" ht="12.75">
      <c r="A96" s="52" t="s">
        <v>154</v>
      </c>
      <c r="B96" s="36">
        <v>20</v>
      </c>
    </row>
    <row r="97" spans="1:2" ht="12.75">
      <c r="A97" s="52" t="s">
        <v>155</v>
      </c>
      <c r="B97" s="36">
        <v>10</v>
      </c>
    </row>
    <row r="98" spans="1:2" ht="15">
      <c r="A98" s="52" t="s">
        <v>16</v>
      </c>
      <c r="B98" s="53">
        <f>SUM(B95:B97)</f>
        <v>45</v>
      </c>
    </row>
  </sheetData>
  <sheetProtection/>
  <mergeCells count="17">
    <mergeCell ref="A5:A8"/>
    <mergeCell ref="B5:B8"/>
    <mergeCell ref="C5:C8"/>
    <mergeCell ref="D5:D8"/>
    <mergeCell ref="E5:P5"/>
    <mergeCell ref="K7:K8"/>
    <mergeCell ref="L7:L8"/>
    <mergeCell ref="M7:M8"/>
    <mergeCell ref="N7:N8"/>
    <mergeCell ref="O7:P7"/>
    <mergeCell ref="E6:J6"/>
    <mergeCell ref="K6:P6"/>
    <mergeCell ref="E7:E8"/>
    <mergeCell ref="F7:F8"/>
    <mergeCell ref="G7:G8"/>
    <mergeCell ref="H7:H8"/>
    <mergeCell ref="I7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PechurkinaTR</dc:creator>
  <cp:keywords/>
  <dc:description/>
  <cp:lastModifiedBy>SamLab.ws</cp:lastModifiedBy>
  <cp:lastPrinted>2016-02-01T08:11:01Z</cp:lastPrinted>
  <dcterms:created xsi:type="dcterms:W3CDTF">2014-06-19T00:30:48Z</dcterms:created>
  <dcterms:modified xsi:type="dcterms:W3CDTF">2016-02-01T08:11:43Z</dcterms:modified>
  <cp:category/>
  <cp:version/>
  <cp:contentType/>
  <cp:contentStatus/>
</cp:coreProperties>
</file>